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120" yWindow="75" windowWidth="15195" windowHeight="7680" activeTab="1"/>
  </bookViews>
  <sheets>
    <sheet name="Times" sheetId="2" r:id="rId1"/>
    <sheet name="4" sheetId="6" r:id="rId2"/>
  </sheets>
  <definedNames>
    <definedName name="_xlnm.Print_Area" localSheetId="1">'4'!$A$1:$CH$67</definedName>
    <definedName name="_xlnm.Print_Area" localSheetId="0">Times!$A$17:$AB$62</definedName>
  </definedNames>
  <calcPr calcId="124519"/>
</workbook>
</file>

<file path=xl/calcChain.xml><?xml version="1.0" encoding="utf-8"?>
<calcChain xmlns="http://schemas.openxmlformats.org/spreadsheetml/2006/main">
  <c r="P18" i="2"/>
  <c r="BV2" i="6" l="1"/>
  <c r="S62" i="2" l="1"/>
  <c r="K62"/>
  <c r="C62"/>
  <c r="S61"/>
  <c r="S60"/>
  <c r="K60"/>
  <c r="S59"/>
  <c r="K59"/>
  <c r="S58"/>
  <c r="K58"/>
  <c r="C58"/>
  <c r="B23"/>
  <c r="B24" s="1"/>
  <c r="B25" s="1"/>
  <c r="B26" s="1"/>
  <c r="H8"/>
  <c r="E8"/>
  <c r="D8"/>
  <c r="C8"/>
  <c r="F8" s="1"/>
  <c r="C2"/>
  <c r="I3" s="1"/>
  <c r="G8" l="1"/>
  <c r="I8" s="1"/>
  <c r="J8" s="1"/>
  <c r="D9" s="1"/>
  <c r="L2"/>
  <c r="D3"/>
  <c r="F3"/>
  <c r="H3"/>
  <c r="M2"/>
  <c r="C3"/>
  <c r="C22" s="1"/>
  <c r="E3"/>
  <c r="G3"/>
  <c r="D22" l="1"/>
  <c r="C61"/>
  <c r="D13"/>
  <c r="K61" s="1"/>
  <c r="D11"/>
  <c r="D12"/>
  <c r="C60" s="1"/>
  <c r="D10"/>
  <c r="C59" s="1"/>
  <c r="E22"/>
  <c r="Q3"/>
  <c r="O3"/>
  <c r="M3"/>
  <c r="U2"/>
  <c r="R3"/>
  <c r="P3"/>
  <c r="N3"/>
  <c r="L3"/>
  <c r="L22" s="1"/>
  <c r="F22" l="1"/>
  <c r="G22" s="1"/>
  <c r="M22"/>
  <c r="AA3"/>
  <c r="Y3"/>
  <c r="W3"/>
  <c r="U3"/>
  <c r="U22" s="1"/>
  <c r="D2"/>
  <c r="Z3"/>
  <c r="X3"/>
  <c r="V3"/>
  <c r="V22" s="1"/>
  <c r="N22" l="1"/>
  <c r="H22"/>
  <c r="H4"/>
  <c r="F4"/>
  <c r="D4"/>
  <c r="I4"/>
  <c r="G4"/>
  <c r="E4"/>
  <c r="C4"/>
  <c r="C31" s="1"/>
  <c r="B14" i="6" s="1"/>
  <c r="N2" i="2"/>
  <c r="W22"/>
  <c r="X22" l="1"/>
  <c r="O22"/>
  <c r="I22"/>
  <c r="R4"/>
  <c r="P4"/>
  <c r="N4"/>
  <c r="L4"/>
  <c r="L31" s="1"/>
  <c r="Q4"/>
  <c r="O4"/>
  <c r="M4"/>
  <c r="M31" s="1"/>
  <c r="V2"/>
  <c r="D31"/>
  <c r="E31" l="1"/>
  <c r="N14" i="6"/>
  <c r="P22" i="2"/>
  <c r="Y22"/>
  <c r="C23"/>
  <c r="N31"/>
  <c r="Z4"/>
  <c r="X4"/>
  <c r="V4"/>
  <c r="AA4"/>
  <c r="Y4"/>
  <c r="W4"/>
  <c r="U4"/>
  <c r="U31" s="1"/>
  <c r="E2"/>
  <c r="O31" l="1"/>
  <c r="P31" s="1"/>
  <c r="Z22"/>
  <c r="Q22"/>
  <c r="F31"/>
  <c r="Z14" i="6"/>
  <c r="D23" i="2"/>
  <c r="V31"/>
  <c r="I5"/>
  <c r="G5"/>
  <c r="E5"/>
  <c r="C5"/>
  <c r="C40" s="1"/>
  <c r="O2"/>
  <c r="H5"/>
  <c r="F5"/>
  <c r="D5"/>
  <c r="D40" s="1"/>
  <c r="W31" l="1"/>
  <c r="G31"/>
  <c r="AL14" i="6"/>
  <c r="R22" i="2"/>
  <c r="AA22"/>
  <c r="Q31"/>
  <c r="E23"/>
  <c r="E40"/>
  <c r="Q5"/>
  <c r="O5"/>
  <c r="M5"/>
  <c r="W2"/>
  <c r="R5"/>
  <c r="P5"/>
  <c r="N5"/>
  <c r="L5"/>
  <c r="L40" s="1"/>
  <c r="F40" l="1"/>
  <c r="R31"/>
  <c r="U23"/>
  <c r="L23"/>
  <c r="H31"/>
  <c r="AX14" i="6"/>
  <c r="X31" i="2"/>
  <c r="F23"/>
  <c r="AA5"/>
  <c r="Y5"/>
  <c r="W5"/>
  <c r="U5"/>
  <c r="U40" s="1"/>
  <c r="F2"/>
  <c r="Z5"/>
  <c r="X5"/>
  <c r="V5"/>
  <c r="V40" s="1"/>
  <c r="M40"/>
  <c r="N40" l="1"/>
  <c r="Y31"/>
  <c r="I31"/>
  <c r="BJ14" i="6"/>
  <c r="M23" i="2"/>
  <c r="V23"/>
  <c r="L32"/>
  <c r="G40"/>
  <c r="G23"/>
  <c r="H6"/>
  <c r="F6"/>
  <c r="D6"/>
  <c r="I6"/>
  <c r="G6"/>
  <c r="E6"/>
  <c r="C6"/>
  <c r="C49" s="1"/>
  <c r="P2"/>
  <c r="W40"/>
  <c r="X40" l="1"/>
  <c r="H40"/>
  <c r="M32"/>
  <c r="W23"/>
  <c r="N23"/>
  <c r="C32"/>
  <c r="BV14" i="6"/>
  <c r="Z31" i="2"/>
  <c r="O40"/>
  <c r="H23"/>
  <c r="R6"/>
  <c r="P6"/>
  <c r="N6"/>
  <c r="L6"/>
  <c r="L49" s="1"/>
  <c r="Q6"/>
  <c r="O6"/>
  <c r="M6"/>
  <c r="M49" s="1"/>
  <c r="X2"/>
  <c r="D49"/>
  <c r="E49" l="1"/>
  <c r="I40"/>
  <c r="P40"/>
  <c r="AA31"/>
  <c r="D32"/>
  <c r="B23" i="6"/>
  <c r="O23" i="2"/>
  <c r="X23"/>
  <c r="N32"/>
  <c r="Y40"/>
  <c r="I23"/>
  <c r="N49"/>
  <c r="Z6"/>
  <c r="X6"/>
  <c r="V6"/>
  <c r="AA6"/>
  <c r="Y6"/>
  <c r="W6"/>
  <c r="U6"/>
  <c r="U49" s="1"/>
  <c r="O49" l="1"/>
  <c r="Z40"/>
  <c r="O32"/>
  <c r="Y23"/>
  <c r="P23"/>
  <c r="E32"/>
  <c r="N23" i="6"/>
  <c r="U32" i="2"/>
  <c r="Q40"/>
  <c r="C41"/>
  <c r="F49"/>
  <c r="C24"/>
  <c r="V49"/>
  <c r="W49" l="1"/>
  <c r="D41"/>
  <c r="F32"/>
  <c r="Z23" i="6"/>
  <c r="G49" i="2"/>
  <c r="R40"/>
  <c r="V32"/>
  <c r="Q23"/>
  <c r="Z23"/>
  <c r="P32"/>
  <c r="AA40"/>
  <c r="P49"/>
  <c r="D24"/>
  <c r="U41" l="1"/>
  <c r="R23"/>
  <c r="Q49"/>
  <c r="Q32"/>
  <c r="AA23"/>
  <c r="W32"/>
  <c r="L41"/>
  <c r="H49"/>
  <c r="G32"/>
  <c r="AL23" i="6"/>
  <c r="E41" i="2"/>
  <c r="X49"/>
  <c r="E24"/>
  <c r="F41" l="1"/>
  <c r="I49"/>
  <c r="X32"/>
  <c r="Y49"/>
  <c r="H32"/>
  <c r="AX23" i="6"/>
  <c r="M41" i="2"/>
  <c r="U24"/>
  <c r="R32"/>
  <c r="R49"/>
  <c r="L24"/>
  <c r="V41"/>
  <c r="F24"/>
  <c r="M24" l="1"/>
  <c r="L33"/>
  <c r="W41"/>
  <c r="L50"/>
  <c r="V24"/>
  <c r="N41"/>
  <c r="I32"/>
  <c r="BJ23" i="6"/>
  <c r="Z49" i="2"/>
  <c r="Y32"/>
  <c r="C50"/>
  <c r="G41"/>
  <c r="G24"/>
  <c r="D50" l="1"/>
  <c r="C33"/>
  <c r="BV23" i="6"/>
  <c r="H41" i="2"/>
  <c r="Z32"/>
  <c r="AA49"/>
  <c r="O41"/>
  <c r="W24"/>
  <c r="M50"/>
  <c r="X41"/>
  <c r="M33"/>
  <c r="N24"/>
  <c r="H24"/>
  <c r="O24" l="1"/>
  <c r="Y41"/>
  <c r="X24"/>
  <c r="U50"/>
  <c r="N33"/>
  <c r="N50"/>
  <c r="P41"/>
  <c r="AA32"/>
  <c r="I41"/>
  <c r="D33"/>
  <c r="B32" i="6"/>
  <c r="E50" i="2"/>
  <c r="I24"/>
  <c r="F50" l="1"/>
  <c r="C42"/>
  <c r="Q41"/>
  <c r="O33"/>
  <c r="E33"/>
  <c r="N32" i="6"/>
  <c r="U33" i="2"/>
  <c r="O50"/>
  <c r="V50"/>
  <c r="Y24"/>
  <c r="Z41"/>
  <c r="P24"/>
  <c r="C25"/>
  <c r="Q24" l="1"/>
  <c r="Z24"/>
  <c r="P50"/>
  <c r="F33"/>
  <c r="Z32" i="6"/>
  <c r="AA41" i="2"/>
  <c r="W50"/>
  <c r="V33"/>
  <c r="P33"/>
  <c r="R41"/>
  <c r="D42"/>
  <c r="G50"/>
  <c r="D25"/>
  <c r="H50" l="1"/>
  <c r="L42"/>
  <c r="W33"/>
  <c r="U42"/>
  <c r="E42"/>
  <c r="Q33"/>
  <c r="X50"/>
  <c r="G33"/>
  <c r="AL32" i="6"/>
  <c r="Q50" i="2"/>
  <c r="AA24"/>
  <c r="R24"/>
  <c r="E25"/>
  <c r="L25" l="1"/>
  <c r="R50"/>
  <c r="Y50"/>
  <c r="U25"/>
  <c r="H33"/>
  <c r="AX32" i="6"/>
  <c r="R33" i="2"/>
  <c r="F42"/>
  <c r="V42"/>
  <c r="X33"/>
  <c r="M42"/>
  <c r="I50"/>
  <c r="F25"/>
  <c r="C51" l="1"/>
  <c r="Y33"/>
  <c r="G42"/>
  <c r="N42"/>
  <c r="W42"/>
  <c r="L34"/>
  <c r="I33"/>
  <c r="BJ32" i="6"/>
  <c r="V25" i="2"/>
  <c r="Z50"/>
  <c r="L51"/>
  <c r="M25"/>
  <c r="G25"/>
  <c r="N25" l="1"/>
  <c r="AA50"/>
  <c r="C34"/>
  <c r="BV32" i="6"/>
  <c r="M51" i="2"/>
  <c r="W25"/>
  <c r="M34"/>
  <c r="X42"/>
  <c r="O42"/>
  <c r="H42"/>
  <c r="Z33"/>
  <c r="D51"/>
  <c r="H25"/>
  <c r="E51" l="1"/>
  <c r="I42"/>
  <c r="Y42"/>
  <c r="AA33"/>
  <c r="P42"/>
  <c r="N34"/>
  <c r="X25"/>
  <c r="N51"/>
  <c r="D34"/>
  <c r="B41" i="6"/>
  <c r="U51" i="2"/>
  <c r="O25"/>
  <c r="I25"/>
  <c r="P25" l="1"/>
  <c r="E34"/>
  <c r="N41" i="6"/>
  <c r="Y25" i="2"/>
  <c r="V51"/>
  <c r="O51"/>
  <c r="O34"/>
  <c r="Q42"/>
  <c r="U34"/>
  <c r="Z42"/>
  <c r="C43"/>
  <c r="F51"/>
  <c r="C26"/>
  <c r="G51" l="1"/>
  <c r="AA42"/>
  <c r="R42"/>
  <c r="D43"/>
  <c r="V34"/>
  <c r="P34"/>
  <c r="P51"/>
  <c r="W51"/>
  <c r="Z25"/>
  <c r="F34"/>
  <c r="Z41" i="6"/>
  <c r="Q25" i="2"/>
  <c r="D26"/>
  <c r="R25" l="1"/>
  <c r="AA25"/>
  <c r="Q51"/>
  <c r="G34"/>
  <c r="AL41" i="6"/>
  <c r="X51" i="2"/>
  <c r="Q34"/>
  <c r="W34"/>
  <c r="E43"/>
  <c r="L43"/>
  <c r="U43"/>
  <c r="H51"/>
  <c r="E26"/>
  <c r="I51" l="1"/>
  <c r="M43"/>
  <c r="X34"/>
  <c r="V43"/>
  <c r="F43"/>
  <c r="R34"/>
  <c r="Y51"/>
  <c r="H34"/>
  <c r="AX41" i="6"/>
  <c r="R51" i="2"/>
  <c r="U26"/>
  <c r="L26"/>
  <c r="F26"/>
  <c r="V26" l="1"/>
  <c r="Z51"/>
  <c r="M26"/>
  <c r="L52"/>
  <c r="I34"/>
  <c r="BJ41" i="6"/>
  <c r="L35" i="2"/>
  <c r="G43"/>
  <c r="W43"/>
  <c r="Y34"/>
  <c r="N43"/>
  <c r="C52"/>
  <c r="G26"/>
  <c r="D52" l="1"/>
  <c r="Z34"/>
  <c r="H43"/>
  <c r="O43"/>
  <c r="X43"/>
  <c r="M35"/>
  <c r="C35"/>
  <c r="BV41" i="6"/>
  <c r="M52" i="2"/>
  <c r="N26"/>
  <c r="AA51"/>
  <c r="W26"/>
  <c r="H26"/>
  <c r="U52" l="1"/>
  <c r="D35"/>
  <c r="B50" i="6"/>
  <c r="X26" i="2"/>
  <c r="O26"/>
  <c r="N52"/>
  <c r="N35"/>
  <c r="Y43"/>
  <c r="P43"/>
  <c r="I43"/>
  <c r="AA34"/>
  <c r="E52"/>
  <c r="I26"/>
  <c r="F52" l="1"/>
  <c r="C44"/>
  <c r="O35"/>
  <c r="U35"/>
  <c r="Q43"/>
  <c r="Z43"/>
  <c r="O52"/>
  <c r="P26"/>
  <c r="Y26"/>
  <c r="E35"/>
  <c r="N50" i="6"/>
  <c r="V52" i="2"/>
  <c r="C27"/>
  <c r="W52" l="1"/>
  <c r="Z26"/>
  <c r="P52"/>
  <c r="F35"/>
  <c r="Z50" i="6"/>
  <c r="Q26" i="2"/>
  <c r="AA43"/>
  <c r="R43"/>
  <c r="V35"/>
  <c r="P35"/>
  <c r="D44"/>
  <c r="G52"/>
  <c r="D27"/>
  <c r="B27"/>
  <c r="K22" s="1"/>
  <c r="K23" s="1"/>
  <c r="K24" s="1"/>
  <c r="K25" s="1"/>
  <c r="K26" s="1"/>
  <c r="E44" l="1"/>
  <c r="W35"/>
  <c r="H52"/>
  <c r="Q35"/>
  <c r="L44"/>
  <c r="U44"/>
  <c r="R26"/>
  <c r="G35"/>
  <c r="AL50" i="6"/>
  <c r="Q52" i="2"/>
  <c r="AA26"/>
  <c r="X52"/>
  <c r="E27"/>
  <c r="Y52" l="1"/>
  <c r="R52"/>
  <c r="L27"/>
  <c r="V44"/>
  <c r="M44"/>
  <c r="R35"/>
  <c r="I52"/>
  <c r="X35"/>
  <c r="F44"/>
  <c r="U27"/>
  <c r="H35"/>
  <c r="AX50" i="6"/>
  <c r="F27" i="2"/>
  <c r="I35" l="1"/>
  <c r="BJ50" i="6"/>
  <c r="G44" i="2"/>
  <c r="C53"/>
  <c r="L36"/>
  <c r="V27"/>
  <c r="Y35"/>
  <c r="N44"/>
  <c r="W44"/>
  <c r="M27"/>
  <c r="K27"/>
  <c r="T22" s="1"/>
  <c r="T23" s="1"/>
  <c r="T24" s="1"/>
  <c r="T25" s="1"/>
  <c r="T26" s="1"/>
  <c r="T27" s="1"/>
  <c r="L53"/>
  <c r="Z52"/>
  <c r="G27"/>
  <c r="B31" l="1"/>
  <c r="B32" s="1"/>
  <c r="B33" s="1"/>
  <c r="B34" s="1"/>
  <c r="B35" s="1"/>
  <c r="X44"/>
  <c r="O44"/>
  <c r="Z35"/>
  <c r="W27"/>
  <c r="AA52"/>
  <c r="M53"/>
  <c r="N27"/>
  <c r="M36"/>
  <c r="D53"/>
  <c r="H44"/>
  <c r="C36"/>
  <c r="BV50" i="6"/>
  <c r="H27" i="2"/>
  <c r="E53" l="1"/>
  <c r="N53"/>
  <c r="U53"/>
  <c r="X27"/>
  <c r="AA35"/>
  <c r="P44"/>
  <c r="Y44"/>
  <c r="B59" i="6"/>
  <c r="B36" i="2"/>
  <c r="K31" s="1"/>
  <c r="K32" s="1"/>
  <c r="K33" s="1"/>
  <c r="K34" s="1"/>
  <c r="K35" s="1"/>
  <c r="K36" s="1"/>
  <c r="T31" s="1"/>
  <c r="T32" s="1"/>
  <c r="T33" s="1"/>
  <c r="T34" s="1"/>
  <c r="T35" s="1"/>
  <c r="D36"/>
  <c r="I44"/>
  <c r="O27"/>
  <c r="N36"/>
  <c r="I27"/>
  <c r="O36" l="1"/>
  <c r="P27"/>
  <c r="C45"/>
  <c r="E36"/>
  <c r="N59" i="6"/>
  <c r="Z44" i="2"/>
  <c r="Q44"/>
  <c r="U36"/>
  <c r="Y27"/>
  <c r="V53"/>
  <c r="O53"/>
  <c r="F53"/>
  <c r="G53" l="1"/>
  <c r="P53"/>
  <c r="Z27"/>
  <c r="T36"/>
  <c r="B40" s="1"/>
  <c r="B41" s="1"/>
  <c r="B42" s="1"/>
  <c r="B43" s="1"/>
  <c r="B44" s="1"/>
  <c r="V36"/>
  <c r="R44"/>
  <c r="AA44"/>
  <c r="F36"/>
  <c r="Z59" i="6"/>
  <c r="W53" i="2"/>
  <c r="D45"/>
  <c r="B45"/>
  <c r="K40" s="1"/>
  <c r="K41" s="1"/>
  <c r="K42" s="1"/>
  <c r="K43" s="1"/>
  <c r="K44" s="1"/>
  <c r="Q27"/>
  <c r="P36"/>
  <c r="X53" l="1"/>
  <c r="G36"/>
  <c r="AL59" i="6"/>
  <c r="U45" i="2"/>
  <c r="L45"/>
  <c r="Q36"/>
  <c r="R27"/>
  <c r="E45"/>
  <c r="W36"/>
  <c r="AA27"/>
  <c r="Q53"/>
  <c r="H53"/>
  <c r="R53" l="1"/>
  <c r="X36"/>
  <c r="M45"/>
  <c r="V45"/>
  <c r="H36"/>
  <c r="AX59" i="6"/>
  <c r="Y53" i="2"/>
  <c r="I53"/>
  <c r="F45"/>
  <c r="R36"/>
  <c r="K45"/>
  <c r="T40" s="1"/>
  <c r="T41" s="1"/>
  <c r="T42" s="1"/>
  <c r="T43" s="1"/>
  <c r="T44" s="1"/>
  <c r="G45" l="1"/>
  <c r="Z53"/>
  <c r="I36"/>
  <c r="BV59" i="6" s="1"/>
  <c r="BJ59"/>
  <c r="W45" i="2"/>
  <c r="N45"/>
  <c r="C54"/>
  <c r="T45"/>
  <c r="B49" s="1"/>
  <c r="B50" s="1"/>
  <c r="B51" s="1"/>
  <c r="B52" s="1"/>
  <c r="B53" s="1"/>
  <c r="Y36"/>
  <c r="L54"/>
  <c r="D54" l="1"/>
  <c r="B54"/>
  <c r="K49" s="1"/>
  <c r="K50" s="1"/>
  <c r="K51" s="1"/>
  <c r="K52" s="1"/>
  <c r="K53" s="1"/>
  <c r="O45"/>
  <c r="X45"/>
  <c r="AA53"/>
  <c r="H45"/>
  <c r="K54"/>
  <c r="M54"/>
  <c r="Z36"/>
  <c r="I45" l="1"/>
  <c r="U54"/>
  <c r="Y45"/>
  <c r="P45"/>
  <c r="E54"/>
  <c r="N54"/>
  <c r="AA36"/>
  <c r="T49"/>
  <c r="T50" s="1"/>
  <c r="T51" s="1"/>
  <c r="T52" s="1"/>
  <c r="T53" s="1"/>
  <c r="O54" l="1"/>
  <c r="Q45"/>
  <c r="F54"/>
  <c r="Z45"/>
  <c r="T54"/>
  <c r="V54"/>
  <c r="W54" l="1"/>
  <c r="AA45"/>
  <c r="G54"/>
  <c r="R45"/>
  <c r="P54"/>
  <c r="Q54" l="1"/>
  <c r="H54"/>
  <c r="X54"/>
  <c r="I54" l="1"/>
  <c r="Y54"/>
  <c r="R54"/>
  <c r="Z54" l="1"/>
  <c r="AA54" l="1"/>
</calcChain>
</file>

<file path=xl/sharedStrings.xml><?xml version="1.0" encoding="utf-8"?>
<sst xmlns="http://schemas.openxmlformats.org/spreadsheetml/2006/main" count="190" uniqueCount="81">
  <si>
    <t>DOM</t>
  </si>
  <si>
    <t>SEG</t>
  </si>
  <si>
    <t>TER</t>
  </si>
  <si>
    <t>QUA</t>
  </si>
  <si>
    <t>QUI</t>
  </si>
  <si>
    <t>SEX</t>
  </si>
  <si>
    <t>SÁB</t>
  </si>
  <si>
    <t>CARDÁPIO</t>
  </si>
  <si>
    <t>Assinatura</t>
  </si>
  <si>
    <t>Jan</t>
  </si>
  <si>
    <t>Apr</t>
  </si>
  <si>
    <t>Jul</t>
  </si>
  <si>
    <t>Oct</t>
  </si>
  <si>
    <t>Feb</t>
  </si>
  <si>
    <t>May</t>
  </si>
  <si>
    <t>Aug</t>
  </si>
  <si>
    <t>Nov</t>
  </si>
  <si>
    <t>Mar</t>
  </si>
  <si>
    <t>Jun</t>
  </si>
  <si>
    <t>Sep</t>
  </si>
  <si>
    <t>Dec</t>
  </si>
  <si>
    <t>Feriados</t>
  </si>
  <si>
    <t>Páscoa</t>
  </si>
  <si>
    <t>Carnaval</t>
  </si>
  <si>
    <t>Quarta Cinzas</t>
  </si>
  <si>
    <t>Sexta Santa</t>
  </si>
  <si>
    <t>Corpo Deus</t>
  </si>
  <si>
    <t xml:space="preserve">   CALENDÁRIOS DESDE:</t>
  </si>
  <si>
    <t>MUDE O ANO AQUI</t>
  </si>
  <si>
    <t>(1900  a  2078)</t>
  </si>
  <si>
    <t>CALENDÁRIO PARA:</t>
  </si>
  <si>
    <t>JANEIRO</t>
  </si>
  <si>
    <t>FEVEREIRO</t>
  </si>
  <si>
    <t>MARÇO</t>
  </si>
  <si>
    <t>SEM</t>
  </si>
  <si>
    <t>SAB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</si>
  <si>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</si>
  <si>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</si>
  <si>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</si>
  <si>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</si>
  <si>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</si>
  <si>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</si>
  <si>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</si>
  <si>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</si>
  <si>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</si>
  <si>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 Novo</t>
  </si>
  <si>
    <t>Dia do Trabalhador</t>
  </si>
  <si>
    <t>Implantação da República</t>
  </si>
  <si>
    <t>Dia de Portugal</t>
  </si>
  <si>
    <t>Dia de Todos os Santos</t>
  </si>
  <si>
    <t>Sexta Feira Santa</t>
  </si>
  <si>
    <t>Dia de Santo António</t>
  </si>
  <si>
    <t>Restauração da Independência</t>
  </si>
  <si>
    <t>Corpo de Deus</t>
  </si>
  <si>
    <t>Nossa Srª. Da Conceição</t>
  </si>
  <si>
    <t>Dia da Liberdade</t>
  </si>
  <si>
    <t>Assunção Nossa Srª.</t>
  </si>
  <si>
    <t>Natal</t>
  </si>
  <si>
    <t>Abril</t>
  </si>
  <si>
    <t>café com leite
pão com margarina</t>
  </si>
  <si>
    <t xml:space="preserve">feriado </t>
  </si>
  <si>
    <t>vitamina de fruta
bolacha</t>
  </si>
  <si>
    <t xml:space="preserve">arroz doce
fruta
</t>
  </si>
  <si>
    <t>sopa de feijão com macarrão e legumes         fruta</t>
  </si>
  <si>
    <t>cachorro quente de assadeira                             suco frutas</t>
  </si>
  <si>
    <t xml:space="preserve">vitamina de frutas
bolo simples
</t>
  </si>
  <si>
    <t>arroz com frango
salada
suco de fruta</t>
  </si>
  <si>
    <t xml:space="preserve">canjica
fruta
</t>
  </si>
  <si>
    <t>achocolatado
pão com margarina
banana</t>
  </si>
  <si>
    <t>arroz/feijão                           frango assado                    salada                                   maçã</t>
  </si>
  <si>
    <t>polenta com molho de carne                             salada                                   suco de fruta</t>
  </si>
  <si>
    <t>vitamina de banana
pão com margarina</t>
  </si>
  <si>
    <t xml:space="preserve">arroz/feijão                           carne moida com cenoura                      salada                                   </t>
  </si>
  <si>
    <t>achocolatado        bolacha</t>
  </si>
  <si>
    <t>café com leite                     pão com margarina</t>
  </si>
  <si>
    <t xml:space="preserve">arroz com frango                          salada                             fruta                                   </t>
  </si>
  <si>
    <t>macarronada com frango 
salada                          suco de fruta</t>
  </si>
  <si>
    <t>vitamina de frutas              bolacha</t>
  </si>
  <si>
    <t>achocolatado                     pão com margarina</t>
  </si>
  <si>
    <t>macarranda com carne
suco de frutas</t>
  </si>
  <si>
    <t>arroz/feijão                           carne de panela                   farofa de banana                salada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</si>
</sst>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[$-816]d/mmm;@"/>
  </numFmts>
  <fonts count="57">
    <font>
      <sz val="11"/>
      <color theme="1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b/>
      <sz val="26"/>
      <color rgb="FFC00000"/>
      <name val="Stencil Std"/>
      <family val="5"/>
    </font>
    <font>
      <sz val="10"/>
      <color rgb="FFFF0000"/>
      <name val="Times New Roman"/>
      <family val="1"/>
    </font>
    <font>
      <sz val="18"/>
      <color rgb="FFFF0000"/>
      <name val="Gulim"/>
      <family val="2"/>
      <charset val="129"/>
    </font>
    <font>
      <b/>
      <sz val="16"/>
      <color rgb="FFFF0000"/>
      <name val="Times New Roman"/>
      <family val="1"/>
    </font>
    <font>
      <sz val="10"/>
      <color theme="1"/>
      <name val="DotumChe"/>
      <family val="3"/>
      <charset val="129"/>
    </font>
    <font>
      <sz val="18"/>
      <color rgb="FFFF0000"/>
      <name val="Times"/>
      <family val="1"/>
    </font>
    <font>
      <b/>
      <sz val="24"/>
      <color theme="0"/>
      <name val="Times New Roman"/>
      <family val="1"/>
    </font>
    <font>
      <b/>
      <sz val="16"/>
      <color rgb="FFFF0000"/>
      <name val="Cambria"/>
      <family val="1"/>
    </font>
    <font>
      <b/>
      <sz val="16"/>
      <color theme="1"/>
      <name val="Cambria"/>
      <family val="1"/>
    </font>
    <font>
      <sz val="11"/>
      <color theme="1"/>
      <name val="Cambria"/>
      <family val="1"/>
    </font>
    <font>
      <b/>
      <sz val="16"/>
      <name val="Cambria"/>
      <family val="1"/>
    </font>
    <font>
      <b/>
      <sz val="16"/>
      <color rgb="FF0070C0"/>
      <name val="Cambria"/>
      <family val="1"/>
    </font>
    <font>
      <sz val="10"/>
      <color theme="3" tint="0.59999389629810485"/>
      <name val="GulimChe"/>
      <family val="3"/>
      <charset val="129"/>
    </font>
    <font>
      <sz val="11"/>
      <color theme="1"/>
      <name val="Times New Roman"/>
      <family val="1"/>
    </font>
    <font>
      <sz val="8"/>
      <color rgb="FFFF0000"/>
      <name val="Stencil Std"/>
      <family val="5"/>
    </font>
    <font>
      <sz val="9"/>
      <color rgb="FFFF0000"/>
      <name val="Stencil Std"/>
      <family val="5"/>
    </font>
    <font>
      <sz val="9"/>
      <color theme="1"/>
      <name val="Calibri"/>
      <family val="2"/>
      <charset val="128"/>
      <scheme val="minor"/>
    </font>
    <font>
      <sz val="9"/>
      <color theme="1"/>
      <name val="Stencil Std"/>
      <family val="5"/>
    </font>
    <font>
      <sz val="16"/>
      <color rgb="FFFF0000"/>
      <name val="Impact"/>
      <family val="2"/>
    </font>
    <font>
      <sz val="16"/>
      <color theme="1"/>
      <name val="Impact"/>
      <family val="2"/>
    </font>
    <font>
      <b/>
      <sz val="14"/>
      <color theme="1"/>
      <name val="Cambria"/>
      <family val="1"/>
    </font>
    <font>
      <b/>
      <sz val="14"/>
      <color rgb="FF0070C0"/>
      <name val="Cambria"/>
      <family val="1"/>
    </font>
    <font>
      <sz val="16"/>
      <color theme="3" tint="0.59999389629810485"/>
      <name val="Impact"/>
      <family val="2"/>
    </font>
    <font>
      <sz val="9"/>
      <color rgb="FFFF0000"/>
      <name val="Impact"/>
      <family val="2"/>
    </font>
    <font>
      <sz val="7"/>
      <color rgb="FFFF0000"/>
      <name val="Cambria"/>
      <family val="1"/>
      <scheme val="major"/>
    </font>
    <font>
      <sz val="9"/>
      <name val="Arial"/>
      <family val="2"/>
    </font>
    <font>
      <sz val="9"/>
      <name val="Arial Narrow"/>
      <family val="2"/>
    </font>
    <font>
      <b/>
      <sz val="40"/>
      <name val="Cambria"/>
      <family val="1"/>
    </font>
    <font>
      <b/>
      <sz val="11"/>
      <name val="Calibri"/>
      <family val="2"/>
      <charset val="128"/>
      <scheme val="minor"/>
    </font>
    <font>
      <b/>
      <sz val="20"/>
      <name val="Impact"/>
      <family val="2"/>
    </font>
    <font>
      <sz val="25"/>
      <name val="Cambria"/>
      <family val="1"/>
    </font>
    <font>
      <b/>
      <sz val="9"/>
      <name val="Times New Roman"/>
      <family val="1"/>
    </font>
    <font>
      <sz val="10"/>
      <name val="MS Sans Serif"/>
    </font>
    <font>
      <sz val="8"/>
      <name val="MS Sans Serif"/>
    </font>
    <font>
      <b/>
      <sz val="10"/>
      <name val="MS Sans Serif"/>
    </font>
    <font>
      <b/>
      <sz val="10"/>
      <color indexed="10"/>
      <name val="MS Sans Serif"/>
      <family val="2"/>
    </font>
    <font>
      <b/>
      <sz val="16"/>
      <color indexed="8"/>
      <name val="MS Sans Serif"/>
      <family val="2"/>
    </font>
    <font>
      <b/>
      <sz val="10"/>
      <color indexed="56"/>
      <name val="MS Sans Serif"/>
      <family val="2"/>
    </font>
    <font>
      <b/>
      <sz val="10"/>
      <name val="MS Sans Serif"/>
      <family val="2"/>
    </font>
    <font>
      <b/>
      <sz val="10"/>
      <color indexed="58"/>
      <name val="MS Sans Serif"/>
      <family val="2"/>
    </font>
    <font>
      <b/>
      <sz val="15"/>
      <color indexed="10"/>
      <name val="MS Sans Serif"/>
      <family val="2"/>
    </font>
    <font>
      <sz val="10"/>
      <color indexed="8"/>
      <name val="MS Sans Serif"/>
      <family val="2"/>
    </font>
    <font>
      <b/>
      <sz val="11"/>
      <name val="Arial"/>
      <family val="2"/>
      <charset val="178"/>
    </font>
    <font>
      <b/>
      <sz val="14"/>
      <color indexed="12"/>
      <name val="Verdana"/>
      <family val="2"/>
    </font>
    <font>
      <b/>
      <sz val="8"/>
      <color indexed="20"/>
      <name val="MS Sans Serif"/>
      <family val="2"/>
    </font>
    <font>
      <b/>
      <sz val="9"/>
      <color indexed="10"/>
      <name val="MS Sans Serif"/>
      <family val="2"/>
    </font>
    <font>
      <b/>
      <sz val="9"/>
      <color indexed="16"/>
      <name val="MS Sans Serif"/>
      <family val="2"/>
    </font>
    <font>
      <b/>
      <sz val="8"/>
      <color indexed="9"/>
      <name val="MS Sans Serif"/>
    </font>
    <font>
      <b/>
      <sz val="10"/>
      <color indexed="8"/>
      <name val="MS Sans Serif"/>
      <family val="2"/>
    </font>
    <font>
      <b/>
      <i/>
      <sz val="10"/>
      <color indexed="14"/>
      <name val="Times New Roman"/>
      <family val="1"/>
      <charset val="178"/>
    </font>
    <font>
      <b/>
      <i/>
      <sz val="11"/>
      <color indexed="12"/>
      <name val="Times New Roman"/>
      <charset val="178"/>
    </font>
    <font>
      <b/>
      <sz val="12"/>
      <color indexed="12"/>
      <name val="NewBrunswick"/>
    </font>
    <font>
      <sz val="5"/>
      <name val="MS Sans Serif"/>
      <charset val="178"/>
    </font>
    <font>
      <b/>
      <sz val="9"/>
      <color indexed="8"/>
      <name val="Arial"/>
      <family val="2"/>
    </font>
    <font>
      <b/>
      <sz val="18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dashed">
        <color theme="3" tint="0.39994506668294322"/>
      </top>
      <bottom/>
      <diagonal/>
    </border>
    <border>
      <left/>
      <right/>
      <top/>
      <bottom style="dashed">
        <color theme="3" tint="0.39994506668294322"/>
      </bottom>
      <diagonal/>
    </border>
    <border>
      <left/>
      <right/>
      <top/>
      <bottom style="dashed">
        <color theme="3" tint="0.59996337778862885"/>
      </bottom>
      <diagonal/>
    </border>
    <border>
      <left style="dashed">
        <color theme="3" tint="0.59996337778862885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dashed">
        <color theme="3" tint="0.59996337778862885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theme="3" tint="0.59996337778862885"/>
      </left>
      <right/>
      <top/>
      <bottom style="dashed">
        <color theme="3" tint="0.59996337778862885"/>
      </bottom>
      <diagonal/>
    </border>
    <border>
      <left/>
      <right style="dashed">
        <color theme="3" tint="0.59996337778862885"/>
      </right>
      <top/>
      <bottom style="dashed">
        <color theme="3" tint="0.59996337778862885"/>
      </bottom>
      <diagonal/>
    </border>
  </borders>
  <cellStyleXfs count="2">
    <xf numFmtId="0" fontId="0" fillId="0" borderId="0">
      <alignment vertical="center"/>
    </xf>
    <xf numFmtId="0" fontId="34" fillId="0" borderId="0"/>
  </cellStyleXfs>
  <cellXfs count="189">
    <xf numFmtId="0" fontId="0" fillId="0" borderId="0" xfId="0">
      <alignment vertical="center"/>
    </xf>
    <xf numFmtId="0" fontId="34" fillId="0" borderId="9" xfId="1" applyFont="1" applyBorder="1" applyAlignment="1" applyProtection="1">
      <alignment horizontal="center" vertical="center"/>
      <protection hidden="1"/>
    </xf>
    <xf numFmtId="0" fontId="34" fillId="0" borderId="10" xfId="1" applyFont="1" applyBorder="1" applyAlignment="1" applyProtection="1">
      <alignment horizontal="center" vertical="center"/>
      <protection hidden="1"/>
    </xf>
    <xf numFmtId="0" fontId="35" fillId="3" borderId="10" xfId="1" applyFont="1" applyFill="1" applyBorder="1" applyAlignment="1" applyProtection="1">
      <alignment horizontal="center" vertical="center"/>
      <protection hidden="1"/>
    </xf>
    <xf numFmtId="0" fontId="35" fillId="0" borderId="10" xfId="1" applyFont="1" applyBorder="1" applyAlignment="1" applyProtection="1">
      <alignment horizontal="center" vertical="center"/>
      <protection hidden="1"/>
    </xf>
    <xf numFmtId="0" fontId="35" fillId="0" borderId="11" xfId="1" applyFont="1" applyBorder="1" applyAlignment="1" applyProtection="1">
      <alignment horizontal="center" vertical="center"/>
      <protection hidden="1"/>
    </xf>
    <xf numFmtId="14" fontId="34" fillId="0" borderId="12" xfId="1" applyNumberFormat="1" applyFont="1" applyBorder="1" applyAlignment="1" applyProtection="1">
      <alignment horizontal="center" vertical="center"/>
      <protection hidden="1"/>
    </xf>
    <xf numFmtId="14" fontId="34" fillId="0" borderId="13" xfId="1" applyNumberFormat="1" applyFont="1" applyBorder="1" applyAlignment="1" applyProtection="1">
      <alignment horizontal="center" vertical="center"/>
      <protection hidden="1"/>
    </xf>
    <xf numFmtId="14" fontId="34" fillId="0" borderId="13" xfId="1" applyNumberFormat="1" applyFont="1" applyBorder="1" applyAlignment="1" applyProtection="1">
      <alignment horizontal="right" vertical="center"/>
      <protection hidden="1"/>
    </xf>
    <xf numFmtId="0" fontId="34" fillId="0" borderId="13" xfId="1" applyFont="1" applyBorder="1" applyAlignment="1" applyProtection="1">
      <alignment horizontal="center" vertical="center"/>
      <protection hidden="1"/>
    </xf>
    <xf numFmtId="0" fontId="34" fillId="0" borderId="14" xfId="1" applyFont="1" applyBorder="1" applyAlignment="1" applyProtection="1">
      <alignment horizontal="center" vertical="center"/>
      <protection hidden="1"/>
    </xf>
    <xf numFmtId="0" fontId="35" fillId="4" borderId="12" xfId="1" applyFont="1" applyFill="1" applyBorder="1" applyAlignment="1" applyProtection="1">
      <alignment horizontal="center" vertical="center"/>
      <protection hidden="1"/>
    </xf>
    <xf numFmtId="0" fontId="35" fillId="4" borderId="13" xfId="1" applyFont="1" applyFill="1" applyBorder="1" applyAlignment="1" applyProtection="1">
      <alignment horizontal="center" vertical="center"/>
      <protection hidden="1"/>
    </xf>
    <xf numFmtId="0" fontId="36" fillId="0" borderId="0" xfId="1" quotePrefix="1" applyFont="1" applyAlignment="1" applyProtection="1">
      <alignment horizontal="left" vertical="center"/>
    </xf>
    <xf numFmtId="0" fontId="37" fillId="0" borderId="0" xfId="1" applyFont="1" applyAlignment="1" applyProtection="1">
      <alignment horizontal="left" vertical="center"/>
      <protection hidden="1"/>
    </xf>
    <xf numFmtId="0" fontId="34" fillId="0" borderId="0" xfId="1" applyFont="1" applyAlignment="1" applyProtection="1">
      <alignment vertical="center"/>
    </xf>
    <xf numFmtId="0" fontId="36" fillId="0" borderId="0" xfId="1" quotePrefix="1" applyFont="1" applyAlignment="1" applyProtection="1">
      <alignment vertical="center"/>
    </xf>
    <xf numFmtId="0" fontId="39" fillId="0" borderId="0" xfId="1" applyFont="1" applyAlignment="1" applyProtection="1">
      <alignment horizontal="centerContinuous" vertical="top"/>
      <protection hidden="1"/>
    </xf>
    <xf numFmtId="0" fontId="34" fillId="0" borderId="0" xfId="1" applyFont="1" applyAlignment="1" applyProtection="1">
      <alignment horizontal="centerContinuous" vertical="top"/>
    </xf>
    <xf numFmtId="0" fontId="36" fillId="0" borderId="0" xfId="1" applyFont="1" applyAlignment="1" applyProtection="1">
      <alignment horizontal="centerContinuous" vertical="center"/>
    </xf>
    <xf numFmtId="0" fontId="34" fillId="0" borderId="15" xfId="1" quotePrefix="1" applyFont="1" applyFill="1" applyBorder="1" applyAlignment="1" applyProtection="1">
      <alignment horizontal="left" vertical="center"/>
      <protection hidden="1"/>
    </xf>
    <xf numFmtId="0" fontId="34" fillId="0" borderId="16" xfId="1" quotePrefix="1" applyFont="1" applyFill="1" applyBorder="1" applyAlignment="1" applyProtection="1">
      <alignment horizontal="left" vertical="center"/>
      <protection hidden="1"/>
    </xf>
    <xf numFmtId="0" fontId="34" fillId="0" borderId="16" xfId="1" applyFont="1" applyFill="1" applyBorder="1" applyAlignment="1" applyProtection="1">
      <alignment horizontal="center" vertical="center"/>
      <protection hidden="1"/>
    </xf>
    <xf numFmtId="0" fontId="34" fillId="0" borderId="16" xfId="1" applyFont="1" applyBorder="1" applyAlignment="1" applyProtection="1">
      <alignment horizontal="center" vertical="center"/>
      <protection hidden="1"/>
    </xf>
    <xf numFmtId="0" fontId="34" fillId="0" borderId="17" xfId="1" applyFont="1" applyBorder="1" applyAlignment="1" applyProtection="1">
      <alignment horizontal="center" vertical="center"/>
      <protection hidden="1"/>
    </xf>
    <xf numFmtId="0" fontId="40" fillId="0" borderId="18" xfId="1" applyFont="1" applyFill="1" applyBorder="1" applyAlignment="1" applyProtection="1">
      <alignment vertical="center"/>
      <protection hidden="1"/>
    </xf>
    <xf numFmtId="0" fontId="40" fillId="0" borderId="0" xfId="1" applyFont="1" applyFill="1" applyBorder="1" applyAlignment="1" applyProtection="1">
      <alignment vertical="center"/>
      <protection hidden="1"/>
    </xf>
    <xf numFmtId="0" fontId="34" fillId="0" borderId="0" xfId="1" applyFont="1" applyFill="1" applyBorder="1" applyAlignment="1" applyProtection="1">
      <alignment vertical="center"/>
      <protection hidden="1"/>
    </xf>
    <xf numFmtId="0" fontId="34" fillId="0" borderId="0" xfId="1" applyFont="1" applyBorder="1" applyAlignment="1" applyProtection="1">
      <alignment vertical="center"/>
      <protection hidden="1"/>
    </xf>
    <xf numFmtId="0" fontId="34" fillId="0" borderId="19" xfId="1" applyFont="1" applyBorder="1" applyAlignment="1" applyProtection="1">
      <alignment vertical="center"/>
      <protection hidden="1"/>
    </xf>
    <xf numFmtId="0" fontId="34" fillId="0" borderId="18" xfId="1" quotePrefix="1" applyFont="1" applyFill="1" applyBorder="1" applyAlignment="1" applyProtection="1">
      <alignment horizontal="left" vertical="center"/>
      <protection hidden="1"/>
    </xf>
    <xf numFmtId="0" fontId="34" fillId="0" borderId="0" xfId="1" quotePrefix="1" applyFont="1" applyFill="1" applyBorder="1" applyAlignment="1" applyProtection="1">
      <alignment horizontal="left" vertical="center"/>
      <protection hidden="1"/>
    </xf>
    <xf numFmtId="0" fontId="34" fillId="0" borderId="0" xfId="1" applyFont="1" applyFill="1" applyBorder="1" applyAlignment="1" applyProtection="1">
      <alignment horizontal="center" vertical="center"/>
      <protection hidden="1"/>
    </xf>
    <xf numFmtId="0" fontId="43" fillId="0" borderId="0" xfId="1" applyFont="1" applyBorder="1" applyAlignment="1" applyProtection="1">
      <alignment horizontal="center" vertical="center"/>
      <protection hidden="1"/>
    </xf>
    <xf numFmtId="0" fontId="34" fillId="0" borderId="0" xfId="1" applyFont="1" applyBorder="1" applyAlignment="1" applyProtection="1">
      <alignment horizontal="center" vertical="center"/>
      <protection hidden="1"/>
    </xf>
    <xf numFmtId="0" fontId="34" fillId="0" borderId="19" xfId="1" applyFont="1" applyBorder="1" applyAlignment="1" applyProtection="1">
      <alignment horizontal="center" vertical="center"/>
      <protection hidden="1"/>
    </xf>
    <xf numFmtId="0" fontId="44" fillId="0" borderId="18" xfId="1" applyFont="1" applyBorder="1" applyAlignment="1" applyProtection="1">
      <alignment horizontal="center" vertical="center"/>
      <protection hidden="1"/>
    </xf>
    <xf numFmtId="0" fontId="44" fillId="0" borderId="0" xfId="1" applyFont="1" applyBorder="1" applyAlignment="1" applyProtection="1">
      <alignment horizontal="center" vertical="center"/>
      <protection hidden="1"/>
    </xf>
    <xf numFmtId="0" fontId="44" fillId="0" borderId="19" xfId="1" applyFont="1" applyBorder="1" applyAlignment="1" applyProtection="1">
      <alignment horizontal="center" vertical="center"/>
      <protection hidden="1"/>
    </xf>
    <xf numFmtId="0" fontId="34" fillId="0" borderId="18" xfId="1" applyFont="1" applyBorder="1" applyAlignment="1" applyProtection="1">
      <alignment horizontal="center" vertical="center"/>
      <protection hidden="1"/>
    </xf>
    <xf numFmtId="0" fontId="46" fillId="6" borderId="21" xfId="1" applyFont="1" applyFill="1" applyBorder="1" applyAlignment="1" applyProtection="1">
      <alignment horizontal="center" vertical="center"/>
      <protection hidden="1"/>
    </xf>
    <xf numFmtId="0" fontId="47" fillId="7" borderId="22" xfId="1" applyFont="1" applyFill="1" applyBorder="1" applyAlignment="1" applyProtection="1">
      <alignment horizontal="center" vertical="center"/>
      <protection hidden="1"/>
    </xf>
    <xf numFmtId="0" fontId="48" fillId="7" borderId="23" xfId="1" applyFont="1" applyFill="1" applyBorder="1" applyAlignment="1" applyProtection="1">
      <alignment horizontal="center" vertical="center"/>
      <protection hidden="1"/>
    </xf>
    <xf numFmtId="0" fontId="47" fillId="7" borderId="24" xfId="1" applyFont="1" applyFill="1" applyBorder="1" applyAlignment="1" applyProtection="1">
      <alignment horizontal="center" vertical="center"/>
      <protection hidden="1"/>
    </xf>
    <xf numFmtId="0" fontId="49" fillId="0" borderId="0" xfId="1" applyFont="1" applyBorder="1" applyAlignment="1" applyProtection="1">
      <alignment horizontal="center" vertical="center"/>
      <protection hidden="1"/>
    </xf>
    <xf numFmtId="0" fontId="36" fillId="0" borderId="18" xfId="1" applyFont="1" applyBorder="1" applyAlignment="1" applyProtection="1">
      <alignment horizontal="center" vertical="center"/>
      <protection hidden="1"/>
    </xf>
    <xf numFmtId="0" fontId="50" fillId="6" borderId="25" xfId="1" applyFont="1" applyFill="1" applyBorder="1" applyAlignment="1" applyProtection="1">
      <alignment horizontal="center" vertical="center"/>
      <protection hidden="1"/>
    </xf>
    <xf numFmtId="0" fontId="37" fillId="0" borderId="26" xfId="1" applyFont="1" applyBorder="1" applyAlignment="1" applyProtection="1">
      <alignment horizontal="center" vertical="center"/>
      <protection hidden="1"/>
    </xf>
    <xf numFmtId="0" fontId="34" fillId="0" borderId="27" xfId="1" applyFont="1" applyBorder="1" applyAlignment="1" applyProtection="1">
      <alignment horizontal="center" vertical="center"/>
      <protection hidden="1"/>
    </xf>
    <xf numFmtId="0" fontId="43" fillId="0" borderId="27" xfId="1" applyFont="1" applyFill="1" applyBorder="1" applyAlignment="1" applyProtection="1">
      <alignment horizontal="center" vertical="center"/>
      <protection hidden="1"/>
    </xf>
    <xf numFmtId="0" fontId="37" fillId="0" borderId="28" xfId="1" applyFont="1" applyBorder="1" applyAlignment="1" applyProtection="1">
      <alignment horizontal="center" vertical="center"/>
      <protection hidden="1"/>
    </xf>
    <xf numFmtId="0" fontId="36" fillId="0" borderId="0" xfId="1" applyFont="1" applyBorder="1" applyAlignment="1" applyProtection="1">
      <alignment horizontal="center" vertical="center"/>
      <protection hidden="1"/>
    </xf>
    <xf numFmtId="0" fontId="50" fillId="6" borderId="29" xfId="1" applyFont="1" applyFill="1" applyBorder="1" applyAlignment="1" applyProtection="1">
      <alignment horizontal="center" vertical="center"/>
      <protection hidden="1"/>
    </xf>
    <xf numFmtId="0" fontId="37" fillId="8" borderId="30" xfId="1" applyFont="1" applyFill="1" applyBorder="1" applyAlignment="1" applyProtection="1">
      <alignment horizontal="center" vertical="center"/>
      <protection hidden="1"/>
    </xf>
    <xf numFmtId="0" fontId="34" fillId="0" borderId="31" xfId="1" applyFont="1" applyBorder="1" applyAlignment="1" applyProtection="1">
      <alignment horizontal="center" vertical="center"/>
      <protection hidden="1"/>
    </xf>
    <xf numFmtId="0" fontId="43" fillId="0" borderId="31" xfId="1" applyFont="1" applyFill="1" applyBorder="1" applyAlignment="1" applyProtection="1">
      <alignment horizontal="center" vertical="center"/>
      <protection hidden="1"/>
    </xf>
    <xf numFmtId="0" fontId="37" fillId="0" borderId="32" xfId="1" applyFont="1" applyBorder="1" applyAlignment="1" applyProtection="1">
      <alignment horizontal="center" vertical="center"/>
      <protection hidden="1"/>
    </xf>
    <xf numFmtId="0" fontId="50" fillId="6" borderId="33" xfId="1" applyFont="1" applyFill="1" applyBorder="1" applyAlignment="1" applyProtection="1">
      <alignment horizontal="center" vertical="center"/>
      <protection hidden="1"/>
    </xf>
    <xf numFmtId="0" fontId="37" fillId="8" borderId="34" xfId="1" applyFont="1" applyFill="1" applyBorder="1" applyAlignment="1" applyProtection="1">
      <alignment horizontal="center" vertical="center"/>
      <protection hidden="1"/>
    </xf>
    <xf numFmtId="0" fontId="34" fillId="0" borderId="35" xfId="1" applyFont="1" applyBorder="1" applyAlignment="1" applyProtection="1">
      <alignment horizontal="center" vertical="center"/>
      <protection hidden="1"/>
    </xf>
    <xf numFmtId="0" fontId="43" fillId="0" borderId="35" xfId="1" applyFont="1" applyFill="1" applyBorder="1" applyAlignment="1" applyProtection="1">
      <alignment horizontal="center" vertical="center"/>
      <protection hidden="1"/>
    </xf>
    <xf numFmtId="0" fontId="37" fillId="0" borderId="36" xfId="1" applyFont="1" applyBorder="1" applyAlignment="1" applyProtection="1">
      <alignment horizontal="center" vertical="center"/>
      <protection hidden="1"/>
    </xf>
    <xf numFmtId="0" fontId="37" fillId="0" borderId="34" xfId="1" applyFont="1" applyBorder="1" applyAlignment="1" applyProtection="1">
      <alignment horizontal="center" vertical="center"/>
      <protection hidden="1"/>
    </xf>
    <xf numFmtId="0" fontId="37" fillId="8" borderId="26" xfId="1" applyFont="1" applyFill="1" applyBorder="1" applyAlignment="1" applyProtection="1">
      <alignment horizontal="center" vertical="center"/>
      <protection hidden="1"/>
    </xf>
    <xf numFmtId="0" fontId="43" fillId="8" borderId="27" xfId="1" applyFont="1" applyFill="1" applyBorder="1" applyAlignment="1" applyProtection="1">
      <alignment horizontal="center" vertical="center"/>
      <protection hidden="1"/>
    </xf>
    <xf numFmtId="0" fontId="43" fillId="8" borderId="31" xfId="1" applyFont="1" applyFill="1" applyBorder="1" applyAlignment="1" applyProtection="1">
      <alignment horizontal="center" vertical="center"/>
      <protection hidden="1"/>
    </xf>
    <xf numFmtId="0" fontId="43" fillId="0" borderId="31" xfId="1" applyFont="1" applyBorder="1" applyAlignment="1" applyProtection="1">
      <alignment horizontal="center" vertical="center"/>
      <protection hidden="1"/>
    </xf>
    <xf numFmtId="0" fontId="54" fillId="0" borderId="20" xfId="1" quotePrefix="1" applyFont="1" applyBorder="1" applyAlignment="1" applyProtection="1">
      <alignment horizontal="right" vertical="center"/>
      <protection hidden="1"/>
    </xf>
    <xf numFmtId="0" fontId="54" fillId="0" borderId="36" xfId="1" quotePrefix="1" applyFont="1" applyBorder="1" applyAlignment="1" applyProtection="1">
      <alignment horizontal="right" vertical="center"/>
      <protection hidden="1"/>
    </xf>
    <xf numFmtId="0" fontId="0" fillId="0" borderId="0" xfId="0" applyBorder="1" applyProtection="1">
      <alignment vertical="center"/>
      <protection locked="0"/>
    </xf>
    <xf numFmtId="0" fontId="26" fillId="0" borderId="4" xfId="0" applyFont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horizontal="right" vertical="top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Border="1" applyAlignment="1" applyProtection="1">
      <alignment vertical="center" readingOrder="1"/>
    </xf>
    <xf numFmtId="0" fontId="0" fillId="0" borderId="0" xfId="0" applyAlignment="1" applyProtection="1">
      <alignment vertical="center" readingOrder="1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7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31" fillId="0" borderId="0" xfId="0" applyFont="1" applyFill="1" applyAlignment="1" applyProtection="1">
      <alignment vertical="center" readingOrder="1"/>
    </xf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top"/>
    </xf>
    <xf numFmtId="0" fontId="33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20" fillId="0" borderId="0" xfId="0" applyFont="1" applyFill="1" applyBorder="1" applyAlignment="1" applyProtection="1"/>
    <xf numFmtId="164" fontId="24" fillId="0" borderId="0" xfId="0" applyNumberFormat="1" applyFont="1" applyBorder="1" applyAlignment="1" applyProtection="1">
      <alignment horizontal="center"/>
    </xf>
    <xf numFmtId="0" fontId="21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4" fontId="24" fillId="0" borderId="0" xfId="0" applyNumberFormat="1" applyFont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164" fontId="14" fillId="0" borderId="0" xfId="0" applyNumberFormat="1" applyFont="1" applyBorder="1" applyAlignment="1" applyProtection="1"/>
    <xf numFmtId="164" fontId="14" fillId="0" borderId="6" xfId="0" applyNumberFormat="1" applyFont="1" applyBorder="1" applyAlignment="1" applyProtection="1"/>
    <xf numFmtId="0" fontId="15" fillId="0" borderId="5" xfId="0" applyFont="1" applyBorder="1" applyProtection="1">
      <alignment vertical="center"/>
    </xf>
    <xf numFmtId="164" fontId="24" fillId="0" borderId="5" xfId="0" applyNumberFormat="1" applyFont="1" applyBorder="1" applyAlignment="1" applyProtection="1">
      <alignment horizontal="center"/>
    </xf>
    <xf numFmtId="164" fontId="24" fillId="0" borderId="5" xfId="0" applyNumberFormat="1" applyFont="1" applyBorder="1" applyAlignment="1" applyProtection="1">
      <alignment horizontal="left"/>
    </xf>
    <xf numFmtId="0" fontId="0" fillId="2" borderId="4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8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9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horizontal="right" vertical="top"/>
    </xf>
    <xf numFmtId="0" fontId="16" fillId="2" borderId="0" xfId="0" applyFont="1" applyFill="1" applyBorder="1" applyAlignment="1" applyProtection="1">
      <alignment horizontal="left" vertical="center"/>
    </xf>
    <xf numFmtId="0" fontId="0" fillId="2" borderId="6" xfId="0" applyFill="1" applyBorder="1" applyProtection="1">
      <alignment vertical="center"/>
    </xf>
    <xf numFmtId="0" fontId="35" fillId="0" borderId="0" xfId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14" fontId="3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/>
    <xf numFmtId="0" fontId="37" fillId="0" borderId="0" xfId="1" applyFont="1" applyAlignment="1" applyProtection="1">
      <alignment horizontal="left" vertical="center"/>
    </xf>
    <xf numFmtId="0" fontId="44" fillId="0" borderId="0" xfId="1" applyFont="1" applyAlignment="1" applyProtection="1">
      <alignment horizontal="center" vertical="center"/>
    </xf>
    <xf numFmtId="0" fontId="34" fillId="0" borderId="37" xfId="1" applyFont="1" applyBorder="1" applyAlignment="1" applyProtection="1">
      <alignment horizontal="center" vertical="center"/>
    </xf>
    <xf numFmtId="0" fontId="34" fillId="0" borderId="20" xfId="1" applyFont="1" applyBorder="1" applyAlignment="1" applyProtection="1">
      <alignment horizontal="center" vertical="center"/>
    </xf>
    <xf numFmtId="0" fontId="51" fillId="0" borderId="20" xfId="1" applyFont="1" applyBorder="1" applyAlignment="1" applyProtection="1">
      <alignment horizontal="left" vertical="center"/>
    </xf>
    <xf numFmtId="0" fontId="34" fillId="0" borderId="20" xfId="1" applyFont="1" applyBorder="1" applyAlignment="1" applyProtection="1">
      <alignment horizontal="left" vertical="center"/>
    </xf>
    <xf numFmtId="0" fontId="52" fillId="0" borderId="20" xfId="1" applyFont="1" applyBorder="1" applyAlignment="1" applyProtection="1">
      <alignment horizontal="left" vertical="center"/>
    </xf>
    <xf numFmtId="0" fontId="53" fillId="0" borderId="20" xfId="1" applyFont="1" applyBorder="1" applyAlignment="1" applyProtection="1">
      <alignment horizontal="left" vertical="center"/>
    </xf>
    <xf numFmtId="0" fontId="34" fillId="0" borderId="16" xfId="1" applyFont="1" applyBorder="1" applyAlignment="1" applyProtection="1">
      <alignment horizontal="center" vertical="center"/>
    </xf>
    <xf numFmtId="0" fontId="34" fillId="0" borderId="17" xfId="1" applyFont="1" applyBorder="1" applyAlignment="1" applyProtection="1">
      <alignment horizontal="center" vertical="center"/>
    </xf>
    <xf numFmtId="0" fontId="34" fillId="0" borderId="18" xfId="1" applyFont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left" vertical="center"/>
    </xf>
    <xf numFmtId="0" fontId="34" fillId="0" borderId="19" xfId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horizontal="center" vertical="center"/>
    </xf>
    <xf numFmtId="0" fontId="55" fillId="0" borderId="0" xfId="0" applyFont="1" applyAlignment="1" applyProtection="1"/>
    <xf numFmtId="0" fontId="34" fillId="0" borderId="20" xfId="1" applyFont="1" applyBorder="1" applyAlignment="1" applyProtection="1">
      <alignment horizontal="left" vertical="center"/>
    </xf>
    <xf numFmtId="165" fontId="34" fillId="0" borderId="0" xfId="1" applyNumberFormat="1" applyFont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left" vertical="center"/>
    </xf>
    <xf numFmtId="165" fontId="34" fillId="0" borderId="20" xfId="1" applyNumberFormat="1" applyFont="1" applyBorder="1" applyAlignment="1" applyProtection="1">
      <alignment horizontal="center" vertical="center"/>
    </xf>
    <xf numFmtId="0" fontId="40" fillId="0" borderId="15" xfId="1" applyFont="1" applyBorder="1" applyAlignment="1" applyProtection="1">
      <alignment horizontal="center" vertical="center"/>
    </xf>
    <xf numFmtId="0" fontId="40" fillId="0" borderId="16" xfId="1" applyFont="1" applyBorder="1" applyAlignment="1" applyProtection="1">
      <alignment horizontal="center" vertical="center"/>
    </xf>
    <xf numFmtId="0" fontId="45" fillId="0" borderId="20" xfId="1" applyFont="1" applyBorder="1" applyAlignment="1" applyProtection="1">
      <alignment horizontal="center" vertical="center"/>
      <protection hidden="1"/>
    </xf>
    <xf numFmtId="0" fontId="42" fillId="0" borderId="0" xfId="1" applyFont="1" applyFill="1" applyBorder="1" applyAlignment="1" applyProtection="1">
      <alignment horizontal="center" vertical="center"/>
      <protection hidden="1"/>
    </xf>
    <xf numFmtId="0" fontId="41" fillId="0" borderId="0" xfId="1" applyFont="1" applyFill="1" applyBorder="1" applyAlignment="1" applyProtection="1">
      <alignment horizontal="right" vertical="center"/>
      <protection hidden="1"/>
    </xf>
    <xf numFmtId="0" fontId="34" fillId="0" borderId="0" xfId="1" applyFont="1" applyAlignment="1" applyProtection="1">
      <alignment horizontal="center" vertical="center"/>
    </xf>
    <xf numFmtId="14" fontId="34" fillId="0" borderId="0" xfId="1" applyNumberFormat="1" applyFont="1" applyAlignment="1" applyProtection="1">
      <alignment horizontal="center" vertical="center"/>
    </xf>
    <xf numFmtId="0" fontId="38" fillId="5" borderId="0" xfId="1" quotePrefix="1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164" fontId="27" fillId="0" borderId="7" xfId="0" applyNumberFormat="1" applyFont="1" applyFill="1" applyBorder="1" applyAlignment="1" applyProtection="1">
      <alignment horizontal="left" vertical="top"/>
      <protection locked="0"/>
    </xf>
    <xf numFmtId="164" fontId="27" fillId="0" borderId="0" xfId="0" applyNumberFormat="1" applyFont="1" applyFill="1" applyBorder="1" applyAlignment="1" applyProtection="1">
      <alignment horizontal="left" vertical="top"/>
      <protection locked="0"/>
    </xf>
    <xf numFmtId="164" fontId="27" fillId="0" borderId="6" xfId="0" applyNumberFormat="1" applyFont="1" applyFill="1" applyBorder="1" applyAlignment="1" applyProtection="1">
      <alignment horizontal="left" vertical="top"/>
      <protection locked="0"/>
    </xf>
    <xf numFmtId="164" fontId="28" fillId="0" borderId="4" xfId="0" applyNumberFormat="1" applyFont="1" applyFill="1" applyBorder="1" applyAlignment="1" applyProtection="1">
      <alignment horizontal="left" vertical="top"/>
      <protection locked="0"/>
    </xf>
    <xf numFmtId="164" fontId="28" fillId="0" borderId="0" xfId="0" applyNumberFormat="1" applyFont="1" applyFill="1" applyBorder="1" applyAlignment="1" applyProtection="1">
      <alignment horizontal="left" vertical="top"/>
      <protection locked="0"/>
    </xf>
    <xf numFmtId="164" fontId="28" fillId="0" borderId="5" xfId="0" applyNumberFormat="1" applyFont="1" applyFill="1" applyBorder="1" applyAlignment="1" applyProtection="1">
      <alignment horizontal="left" vertical="top"/>
      <protection locked="0"/>
    </xf>
    <xf numFmtId="164" fontId="28" fillId="0" borderId="7" xfId="0" applyNumberFormat="1" applyFont="1" applyFill="1" applyBorder="1" applyAlignment="1" applyProtection="1">
      <alignment horizontal="left" vertical="top"/>
      <protection locked="0"/>
    </xf>
    <xf numFmtId="164" fontId="27" fillId="0" borderId="5" xfId="0" applyNumberFormat="1" applyFont="1" applyFill="1" applyBorder="1" applyAlignment="1" applyProtection="1">
      <alignment horizontal="left" vertical="top"/>
      <protection locked="0"/>
    </xf>
    <xf numFmtId="164" fontId="27" fillId="0" borderId="7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 readingOrder="1"/>
    </xf>
    <xf numFmtId="0" fontId="33" fillId="0" borderId="8" xfId="0" applyFont="1" applyFill="1" applyBorder="1" applyAlignment="1" applyProtection="1">
      <alignment horizontal="center" vertical="center"/>
    </xf>
    <xf numFmtId="0" fontId="56" fillId="0" borderId="0" xfId="0" applyFont="1" applyFill="1" applyAlignment="1" applyProtection="1">
      <alignment horizontal="center" vertical="center" readingOrder="1"/>
    </xf>
    <xf numFmtId="0" fontId="56" fillId="0" borderId="0" xfId="0" applyFont="1" applyFill="1" applyBorder="1" applyAlignment="1" applyProtection="1">
      <alignment horizontal="center" vertical="center" readingOrder="1"/>
    </xf>
    <xf numFmtId="164" fontId="28" fillId="0" borderId="7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_CAL-A4" xfId="1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7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im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14</xdr:row>
      <xdr:rowOff>142875</xdr:rowOff>
    </xdr:from>
    <xdr:to>
      <xdr:col>12</xdr:col>
      <xdr:colOff>38100</xdr:colOff>
      <xdr:row>14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3667125" y="342900"/>
          <a:ext cx="2952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2332</xdr:colOff>
      <xdr:row>1</xdr:row>
      <xdr:rowOff>78873</xdr:rowOff>
    </xdr:from>
    <xdr:ext cx="1738425" cy="562846"/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 rot="21397461">
          <a:off x="107107" y="193173"/>
          <a:ext cx="1738425" cy="562846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1001">
          <a:schemeClr val="lt1"/>
        </a:fillRef>
        <a:effectRef idx="1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pt-BR" sz="1200" b="0" cap="none" spc="0">
              <a:ln>
                <a:noFill/>
              </a:ln>
              <a:solidFill>
                <a:schemeClr val="tx1"/>
              </a:solidFill>
              <a:effectLst/>
              <a:latin typeface="Brush Script MT" pitchFamily="66" charset="0"/>
            </a:rPr>
            <a:t>Sílvia Helena Rocha Garbelini</a:t>
          </a:r>
        </a:p>
        <a:p>
          <a:pPr algn="ctr"/>
          <a:r>
            <a:rPr lang="pt-BR" sz="900" b="1" cap="none" spc="0">
              <a:ln>
                <a:noFill/>
              </a:ln>
              <a:solidFill>
                <a:schemeClr val="tx1"/>
              </a:solidFill>
              <a:effectLst/>
            </a:rPr>
            <a:t>NUTRICIONISTA</a:t>
          </a:r>
        </a:p>
        <a:p>
          <a:pPr algn="ctr"/>
          <a:r>
            <a:rPr lang="pt-BR" sz="900" b="1" cap="none" spc="0">
              <a:ln>
                <a:noFill/>
              </a:ln>
              <a:solidFill>
                <a:schemeClr val="tx1"/>
              </a:solidFill>
              <a:effectLst/>
            </a:rPr>
            <a:t>CRN 453 - 8ª REGIÃO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showGridLines="0" topLeftCell="A14" workbookViewId="0">
      <pane ySplit="3" topLeftCell="A17" activePane="bottomLeft" state="frozen"/>
      <selection activeCell="A14" sqref="A14"/>
      <selection pane="bottomLeft" activeCell="T20" sqref="T20:AA20"/>
    </sheetView>
  </sheetViews>
  <sheetFormatPr defaultRowHeight="12.75"/>
  <cols>
    <col min="1" max="1" width="4.7109375" style="123" customWidth="1"/>
    <col min="2" max="2" width="5.85546875" style="123" bestFit="1" customWidth="1"/>
    <col min="3" max="10" width="4.7109375" style="123" customWidth="1"/>
    <col min="11" max="11" width="5.85546875" style="123" bestFit="1" customWidth="1"/>
    <col min="12" max="19" width="4.7109375" style="123" customWidth="1"/>
    <col min="20" max="20" width="5.85546875" style="123" bestFit="1" customWidth="1"/>
    <col min="21" max="28" width="4.7109375" style="123" customWidth="1"/>
    <col min="29" max="256" width="9.140625" style="123"/>
    <col min="257" max="257" width="4.7109375" style="123" customWidth="1"/>
    <col min="258" max="258" width="5.85546875" style="123" bestFit="1" customWidth="1"/>
    <col min="259" max="266" width="4.7109375" style="123" customWidth="1"/>
    <col min="267" max="267" width="5.85546875" style="123" bestFit="1" customWidth="1"/>
    <col min="268" max="275" width="4.7109375" style="123" customWidth="1"/>
    <col min="276" max="276" width="5.85546875" style="123" bestFit="1" customWidth="1"/>
    <col min="277" max="284" width="4.7109375" style="123" customWidth="1"/>
    <col min="285" max="512" width="9.140625" style="123"/>
    <col min="513" max="513" width="4.7109375" style="123" customWidth="1"/>
    <col min="514" max="514" width="5.85546875" style="123" bestFit="1" customWidth="1"/>
    <col min="515" max="522" width="4.7109375" style="123" customWidth="1"/>
    <col min="523" max="523" width="5.85546875" style="123" bestFit="1" customWidth="1"/>
    <col min="524" max="531" width="4.7109375" style="123" customWidth="1"/>
    <col min="532" max="532" width="5.85546875" style="123" bestFit="1" customWidth="1"/>
    <col min="533" max="540" width="4.7109375" style="123" customWidth="1"/>
    <col min="541" max="768" width="9.140625" style="123"/>
    <col min="769" max="769" width="4.7109375" style="123" customWidth="1"/>
    <col min="770" max="770" width="5.85546875" style="123" bestFit="1" customWidth="1"/>
    <col min="771" max="778" width="4.7109375" style="123" customWidth="1"/>
    <col min="779" max="779" width="5.85546875" style="123" bestFit="1" customWidth="1"/>
    <col min="780" max="787" width="4.7109375" style="123" customWidth="1"/>
    <col min="788" max="788" width="5.85546875" style="123" bestFit="1" customWidth="1"/>
    <col min="789" max="796" width="4.7109375" style="123" customWidth="1"/>
    <col min="797" max="1024" width="9.140625" style="123"/>
    <col min="1025" max="1025" width="4.7109375" style="123" customWidth="1"/>
    <col min="1026" max="1026" width="5.85546875" style="123" bestFit="1" customWidth="1"/>
    <col min="1027" max="1034" width="4.7109375" style="123" customWidth="1"/>
    <col min="1035" max="1035" width="5.85546875" style="123" bestFit="1" customWidth="1"/>
    <col min="1036" max="1043" width="4.7109375" style="123" customWidth="1"/>
    <col min="1044" max="1044" width="5.85546875" style="123" bestFit="1" customWidth="1"/>
    <col min="1045" max="1052" width="4.7109375" style="123" customWidth="1"/>
    <col min="1053" max="1280" width="9.140625" style="123"/>
    <col min="1281" max="1281" width="4.7109375" style="123" customWidth="1"/>
    <col min="1282" max="1282" width="5.85546875" style="123" bestFit="1" customWidth="1"/>
    <col min="1283" max="1290" width="4.7109375" style="123" customWidth="1"/>
    <col min="1291" max="1291" width="5.85546875" style="123" bestFit="1" customWidth="1"/>
    <col min="1292" max="1299" width="4.7109375" style="123" customWidth="1"/>
    <col min="1300" max="1300" width="5.85546875" style="123" bestFit="1" customWidth="1"/>
    <col min="1301" max="1308" width="4.7109375" style="123" customWidth="1"/>
    <col min="1309" max="1536" width="9.140625" style="123"/>
    <col min="1537" max="1537" width="4.7109375" style="123" customWidth="1"/>
    <col min="1538" max="1538" width="5.85546875" style="123" bestFit="1" customWidth="1"/>
    <col min="1539" max="1546" width="4.7109375" style="123" customWidth="1"/>
    <col min="1547" max="1547" width="5.85546875" style="123" bestFit="1" customWidth="1"/>
    <col min="1548" max="1555" width="4.7109375" style="123" customWidth="1"/>
    <col min="1556" max="1556" width="5.85546875" style="123" bestFit="1" customWidth="1"/>
    <col min="1557" max="1564" width="4.7109375" style="123" customWidth="1"/>
    <col min="1565" max="1792" width="9.140625" style="123"/>
    <col min="1793" max="1793" width="4.7109375" style="123" customWidth="1"/>
    <col min="1794" max="1794" width="5.85546875" style="123" bestFit="1" customWidth="1"/>
    <col min="1795" max="1802" width="4.7109375" style="123" customWidth="1"/>
    <col min="1803" max="1803" width="5.85546875" style="123" bestFit="1" customWidth="1"/>
    <col min="1804" max="1811" width="4.7109375" style="123" customWidth="1"/>
    <col min="1812" max="1812" width="5.85546875" style="123" bestFit="1" customWidth="1"/>
    <col min="1813" max="1820" width="4.7109375" style="123" customWidth="1"/>
    <col min="1821" max="2048" width="9.140625" style="123"/>
    <col min="2049" max="2049" width="4.7109375" style="123" customWidth="1"/>
    <col min="2050" max="2050" width="5.85546875" style="123" bestFit="1" customWidth="1"/>
    <col min="2051" max="2058" width="4.7109375" style="123" customWidth="1"/>
    <col min="2059" max="2059" width="5.85546875" style="123" bestFit="1" customWidth="1"/>
    <col min="2060" max="2067" width="4.7109375" style="123" customWidth="1"/>
    <col min="2068" max="2068" width="5.85546875" style="123" bestFit="1" customWidth="1"/>
    <col min="2069" max="2076" width="4.7109375" style="123" customWidth="1"/>
    <col min="2077" max="2304" width="9.140625" style="123"/>
    <col min="2305" max="2305" width="4.7109375" style="123" customWidth="1"/>
    <col min="2306" max="2306" width="5.85546875" style="123" bestFit="1" customWidth="1"/>
    <col min="2307" max="2314" width="4.7109375" style="123" customWidth="1"/>
    <col min="2315" max="2315" width="5.85546875" style="123" bestFit="1" customWidth="1"/>
    <col min="2316" max="2323" width="4.7109375" style="123" customWidth="1"/>
    <col min="2324" max="2324" width="5.85546875" style="123" bestFit="1" customWidth="1"/>
    <col min="2325" max="2332" width="4.7109375" style="123" customWidth="1"/>
    <col min="2333" max="2560" width="9.140625" style="123"/>
    <col min="2561" max="2561" width="4.7109375" style="123" customWidth="1"/>
    <col min="2562" max="2562" width="5.85546875" style="123" bestFit="1" customWidth="1"/>
    <col min="2563" max="2570" width="4.7109375" style="123" customWidth="1"/>
    <col min="2571" max="2571" width="5.85546875" style="123" bestFit="1" customWidth="1"/>
    <col min="2572" max="2579" width="4.7109375" style="123" customWidth="1"/>
    <col min="2580" max="2580" width="5.85546875" style="123" bestFit="1" customWidth="1"/>
    <col min="2581" max="2588" width="4.7109375" style="123" customWidth="1"/>
    <col min="2589" max="2816" width="9.140625" style="123"/>
    <col min="2817" max="2817" width="4.7109375" style="123" customWidth="1"/>
    <col min="2818" max="2818" width="5.85546875" style="123" bestFit="1" customWidth="1"/>
    <col min="2819" max="2826" width="4.7109375" style="123" customWidth="1"/>
    <col min="2827" max="2827" width="5.85546875" style="123" bestFit="1" customWidth="1"/>
    <col min="2828" max="2835" width="4.7109375" style="123" customWidth="1"/>
    <col min="2836" max="2836" width="5.85546875" style="123" bestFit="1" customWidth="1"/>
    <col min="2837" max="2844" width="4.7109375" style="123" customWidth="1"/>
    <col min="2845" max="3072" width="9.140625" style="123"/>
    <col min="3073" max="3073" width="4.7109375" style="123" customWidth="1"/>
    <col min="3074" max="3074" width="5.85546875" style="123" bestFit="1" customWidth="1"/>
    <col min="3075" max="3082" width="4.7109375" style="123" customWidth="1"/>
    <col min="3083" max="3083" width="5.85546875" style="123" bestFit="1" customWidth="1"/>
    <col min="3084" max="3091" width="4.7109375" style="123" customWidth="1"/>
    <col min="3092" max="3092" width="5.85546875" style="123" bestFit="1" customWidth="1"/>
    <col min="3093" max="3100" width="4.7109375" style="123" customWidth="1"/>
    <col min="3101" max="3328" width="9.140625" style="123"/>
    <col min="3329" max="3329" width="4.7109375" style="123" customWidth="1"/>
    <col min="3330" max="3330" width="5.85546875" style="123" bestFit="1" customWidth="1"/>
    <col min="3331" max="3338" width="4.7109375" style="123" customWidth="1"/>
    <col min="3339" max="3339" width="5.85546875" style="123" bestFit="1" customWidth="1"/>
    <col min="3340" max="3347" width="4.7109375" style="123" customWidth="1"/>
    <col min="3348" max="3348" width="5.85546875" style="123" bestFit="1" customWidth="1"/>
    <col min="3349" max="3356" width="4.7109375" style="123" customWidth="1"/>
    <col min="3357" max="3584" width="9.140625" style="123"/>
    <col min="3585" max="3585" width="4.7109375" style="123" customWidth="1"/>
    <col min="3586" max="3586" width="5.85546875" style="123" bestFit="1" customWidth="1"/>
    <col min="3587" max="3594" width="4.7109375" style="123" customWidth="1"/>
    <col min="3595" max="3595" width="5.85546875" style="123" bestFit="1" customWidth="1"/>
    <col min="3596" max="3603" width="4.7109375" style="123" customWidth="1"/>
    <col min="3604" max="3604" width="5.85546875" style="123" bestFit="1" customWidth="1"/>
    <col min="3605" max="3612" width="4.7109375" style="123" customWidth="1"/>
    <col min="3613" max="3840" width="9.140625" style="123"/>
    <col min="3841" max="3841" width="4.7109375" style="123" customWidth="1"/>
    <col min="3842" max="3842" width="5.85546875" style="123" bestFit="1" customWidth="1"/>
    <col min="3843" max="3850" width="4.7109375" style="123" customWidth="1"/>
    <col min="3851" max="3851" width="5.85546875" style="123" bestFit="1" customWidth="1"/>
    <col min="3852" max="3859" width="4.7109375" style="123" customWidth="1"/>
    <col min="3860" max="3860" width="5.85546875" style="123" bestFit="1" customWidth="1"/>
    <col min="3861" max="3868" width="4.7109375" style="123" customWidth="1"/>
    <col min="3869" max="4096" width="9.140625" style="123"/>
    <col min="4097" max="4097" width="4.7109375" style="123" customWidth="1"/>
    <col min="4098" max="4098" width="5.85546875" style="123" bestFit="1" customWidth="1"/>
    <col min="4099" max="4106" width="4.7109375" style="123" customWidth="1"/>
    <col min="4107" max="4107" width="5.85546875" style="123" bestFit="1" customWidth="1"/>
    <col min="4108" max="4115" width="4.7109375" style="123" customWidth="1"/>
    <col min="4116" max="4116" width="5.85546875" style="123" bestFit="1" customWidth="1"/>
    <col min="4117" max="4124" width="4.7109375" style="123" customWidth="1"/>
    <col min="4125" max="4352" width="9.140625" style="123"/>
    <col min="4353" max="4353" width="4.7109375" style="123" customWidth="1"/>
    <col min="4354" max="4354" width="5.85546875" style="123" bestFit="1" customWidth="1"/>
    <col min="4355" max="4362" width="4.7109375" style="123" customWidth="1"/>
    <col min="4363" max="4363" width="5.85546875" style="123" bestFit="1" customWidth="1"/>
    <col min="4364" max="4371" width="4.7109375" style="123" customWidth="1"/>
    <col min="4372" max="4372" width="5.85546875" style="123" bestFit="1" customWidth="1"/>
    <col min="4373" max="4380" width="4.7109375" style="123" customWidth="1"/>
    <col min="4381" max="4608" width="9.140625" style="123"/>
    <col min="4609" max="4609" width="4.7109375" style="123" customWidth="1"/>
    <col min="4610" max="4610" width="5.85546875" style="123" bestFit="1" customWidth="1"/>
    <col min="4611" max="4618" width="4.7109375" style="123" customWidth="1"/>
    <col min="4619" max="4619" width="5.85546875" style="123" bestFit="1" customWidth="1"/>
    <col min="4620" max="4627" width="4.7109375" style="123" customWidth="1"/>
    <col min="4628" max="4628" width="5.85546875" style="123" bestFit="1" customWidth="1"/>
    <col min="4629" max="4636" width="4.7109375" style="123" customWidth="1"/>
    <col min="4637" max="4864" width="9.140625" style="123"/>
    <col min="4865" max="4865" width="4.7109375" style="123" customWidth="1"/>
    <col min="4866" max="4866" width="5.85546875" style="123" bestFit="1" customWidth="1"/>
    <col min="4867" max="4874" width="4.7109375" style="123" customWidth="1"/>
    <col min="4875" max="4875" width="5.85546875" style="123" bestFit="1" customWidth="1"/>
    <col min="4876" max="4883" width="4.7109375" style="123" customWidth="1"/>
    <col min="4884" max="4884" width="5.85546875" style="123" bestFit="1" customWidth="1"/>
    <col min="4885" max="4892" width="4.7109375" style="123" customWidth="1"/>
    <col min="4893" max="5120" width="9.140625" style="123"/>
    <col min="5121" max="5121" width="4.7109375" style="123" customWidth="1"/>
    <col min="5122" max="5122" width="5.85546875" style="123" bestFit="1" customWidth="1"/>
    <col min="5123" max="5130" width="4.7109375" style="123" customWidth="1"/>
    <col min="5131" max="5131" width="5.85546875" style="123" bestFit="1" customWidth="1"/>
    <col min="5132" max="5139" width="4.7109375" style="123" customWidth="1"/>
    <col min="5140" max="5140" width="5.85546875" style="123" bestFit="1" customWidth="1"/>
    <col min="5141" max="5148" width="4.7109375" style="123" customWidth="1"/>
    <col min="5149" max="5376" width="9.140625" style="123"/>
    <col min="5377" max="5377" width="4.7109375" style="123" customWidth="1"/>
    <col min="5378" max="5378" width="5.85546875" style="123" bestFit="1" customWidth="1"/>
    <col min="5379" max="5386" width="4.7109375" style="123" customWidth="1"/>
    <col min="5387" max="5387" width="5.85546875" style="123" bestFit="1" customWidth="1"/>
    <col min="5388" max="5395" width="4.7109375" style="123" customWidth="1"/>
    <col min="5396" max="5396" width="5.85546875" style="123" bestFit="1" customWidth="1"/>
    <col min="5397" max="5404" width="4.7109375" style="123" customWidth="1"/>
    <col min="5405" max="5632" width="9.140625" style="123"/>
    <col min="5633" max="5633" width="4.7109375" style="123" customWidth="1"/>
    <col min="5634" max="5634" width="5.85546875" style="123" bestFit="1" customWidth="1"/>
    <col min="5635" max="5642" width="4.7109375" style="123" customWidth="1"/>
    <col min="5643" max="5643" width="5.85546875" style="123" bestFit="1" customWidth="1"/>
    <col min="5644" max="5651" width="4.7109375" style="123" customWidth="1"/>
    <col min="5652" max="5652" width="5.85546875" style="123" bestFit="1" customWidth="1"/>
    <col min="5653" max="5660" width="4.7109375" style="123" customWidth="1"/>
    <col min="5661" max="5888" width="9.140625" style="123"/>
    <col min="5889" max="5889" width="4.7109375" style="123" customWidth="1"/>
    <col min="5890" max="5890" width="5.85546875" style="123" bestFit="1" customWidth="1"/>
    <col min="5891" max="5898" width="4.7109375" style="123" customWidth="1"/>
    <col min="5899" max="5899" width="5.85546875" style="123" bestFit="1" customWidth="1"/>
    <col min="5900" max="5907" width="4.7109375" style="123" customWidth="1"/>
    <col min="5908" max="5908" width="5.85546875" style="123" bestFit="1" customWidth="1"/>
    <col min="5909" max="5916" width="4.7109375" style="123" customWidth="1"/>
    <col min="5917" max="6144" width="9.140625" style="123"/>
    <col min="6145" max="6145" width="4.7109375" style="123" customWidth="1"/>
    <col min="6146" max="6146" width="5.85546875" style="123" bestFit="1" customWidth="1"/>
    <col min="6147" max="6154" width="4.7109375" style="123" customWidth="1"/>
    <col min="6155" max="6155" width="5.85546875" style="123" bestFit="1" customWidth="1"/>
    <col min="6156" max="6163" width="4.7109375" style="123" customWidth="1"/>
    <col min="6164" max="6164" width="5.85546875" style="123" bestFit="1" customWidth="1"/>
    <col min="6165" max="6172" width="4.7109375" style="123" customWidth="1"/>
    <col min="6173" max="6400" width="9.140625" style="123"/>
    <col min="6401" max="6401" width="4.7109375" style="123" customWidth="1"/>
    <col min="6402" max="6402" width="5.85546875" style="123" bestFit="1" customWidth="1"/>
    <col min="6403" max="6410" width="4.7109375" style="123" customWidth="1"/>
    <col min="6411" max="6411" width="5.85546875" style="123" bestFit="1" customWidth="1"/>
    <col min="6412" max="6419" width="4.7109375" style="123" customWidth="1"/>
    <col min="6420" max="6420" width="5.85546875" style="123" bestFit="1" customWidth="1"/>
    <col min="6421" max="6428" width="4.7109375" style="123" customWidth="1"/>
    <col min="6429" max="6656" width="9.140625" style="123"/>
    <col min="6657" max="6657" width="4.7109375" style="123" customWidth="1"/>
    <col min="6658" max="6658" width="5.85546875" style="123" bestFit="1" customWidth="1"/>
    <col min="6659" max="6666" width="4.7109375" style="123" customWidth="1"/>
    <col min="6667" max="6667" width="5.85546875" style="123" bestFit="1" customWidth="1"/>
    <col min="6668" max="6675" width="4.7109375" style="123" customWidth="1"/>
    <col min="6676" max="6676" width="5.85546875" style="123" bestFit="1" customWidth="1"/>
    <col min="6677" max="6684" width="4.7109375" style="123" customWidth="1"/>
    <col min="6685" max="6912" width="9.140625" style="123"/>
    <col min="6913" max="6913" width="4.7109375" style="123" customWidth="1"/>
    <col min="6914" max="6914" width="5.85546875" style="123" bestFit="1" customWidth="1"/>
    <col min="6915" max="6922" width="4.7109375" style="123" customWidth="1"/>
    <col min="6923" max="6923" width="5.85546875" style="123" bestFit="1" customWidth="1"/>
    <col min="6924" max="6931" width="4.7109375" style="123" customWidth="1"/>
    <col min="6932" max="6932" width="5.85546875" style="123" bestFit="1" customWidth="1"/>
    <col min="6933" max="6940" width="4.7109375" style="123" customWidth="1"/>
    <col min="6941" max="7168" width="9.140625" style="123"/>
    <col min="7169" max="7169" width="4.7109375" style="123" customWidth="1"/>
    <col min="7170" max="7170" width="5.85546875" style="123" bestFit="1" customWidth="1"/>
    <col min="7171" max="7178" width="4.7109375" style="123" customWidth="1"/>
    <col min="7179" max="7179" width="5.85546875" style="123" bestFit="1" customWidth="1"/>
    <col min="7180" max="7187" width="4.7109375" style="123" customWidth="1"/>
    <col min="7188" max="7188" width="5.85546875" style="123" bestFit="1" customWidth="1"/>
    <col min="7189" max="7196" width="4.7109375" style="123" customWidth="1"/>
    <col min="7197" max="7424" width="9.140625" style="123"/>
    <col min="7425" max="7425" width="4.7109375" style="123" customWidth="1"/>
    <col min="7426" max="7426" width="5.85546875" style="123" bestFit="1" customWidth="1"/>
    <col min="7427" max="7434" width="4.7109375" style="123" customWidth="1"/>
    <col min="7435" max="7435" width="5.85546875" style="123" bestFit="1" customWidth="1"/>
    <col min="7436" max="7443" width="4.7109375" style="123" customWidth="1"/>
    <col min="7444" max="7444" width="5.85546875" style="123" bestFit="1" customWidth="1"/>
    <col min="7445" max="7452" width="4.7109375" style="123" customWidth="1"/>
    <col min="7453" max="7680" width="9.140625" style="123"/>
    <col min="7681" max="7681" width="4.7109375" style="123" customWidth="1"/>
    <col min="7682" max="7682" width="5.85546875" style="123" bestFit="1" customWidth="1"/>
    <col min="7683" max="7690" width="4.7109375" style="123" customWidth="1"/>
    <col min="7691" max="7691" width="5.85546875" style="123" bestFit="1" customWidth="1"/>
    <col min="7692" max="7699" width="4.7109375" style="123" customWidth="1"/>
    <col min="7700" max="7700" width="5.85546875" style="123" bestFit="1" customWidth="1"/>
    <col min="7701" max="7708" width="4.7109375" style="123" customWidth="1"/>
    <col min="7709" max="7936" width="9.140625" style="123"/>
    <col min="7937" max="7937" width="4.7109375" style="123" customWidth="1"/>
    <col min="7938" max="7938" width="5.85546875" style="123" bestFit="1" customWidth="1"/>
    <col min="7939" max="7946" width="4.7109375" style="123" customWidth="1"/>
    <col min="7947" max="7947" width="5.85546875" style="123" bestFit="1" customWidth="1"/>
    <col min="7948" max="7955" width="4.7109375" style="123" customWidth="1"/>
    <col min="7956" max="7956" width="5.85546875" style="123" bestFit="1" customWidth="1"/>
    <col min="7957" max="7964" width="4.7109375" style="123" customWidth="1"/>
    <col min="7965" max="8192" width="9.140625" style="123"/>
    <col min="8193" max="8193" width="4.7109375" style="123" customWidth="1"/>
    <col min="8194" max="8194" width="5.85546875" style="123" bestFit="1" customWidth="1"/>
    <col min="8195" max="8202" width="4.7109375" style="123" customWidth="1"/>
    <col min="8203" max="8203" width="5.85546875" style="123" bestFit="1" customWidth="1"/>
    <col min="8204" max="8211" width="4.7109375" style="123" customWidth="1"/>
    <col min="8212" max="8212" width="5.85546875" style="123" bestFit="1" customWidth="1"/>
    <col min="8213" max="8220" width="4.7109375" style="123" customWidth="1"/>
    <col min="8221" max="8448" width="9.140625" style="123"/>
    <col min="8449" max="8449" width="4.7109375" style="123" customWidth="1"/>
    <col min="8450" max="8450" width="5.85546875" style="123" bestFit="1" customWidth="1"/>
    <col min="8451" max="8458" width="4.7109375" style="123" customWidth="1"/>
    <col min="8459" max="8459" width="5.85546875" style="123" bestFit="1" customWidth="1"/>
    <col min="8460" max="8467" width="4.7109375" style="123" customWidth="1"/>
    <col min="8468" max="8468" width="5.85546875" style="123" bestFit="1" customWidth="1"/>
    <col min="8469" max="8476" width="4.7109375" style="123" customWidth="1"/>
    <col min="8477" max="8704" width="9.140625" style="123"/>
    <col min="8705" max="8705" width="4.7109375" style="123" customWidth="1"/>
    <col min="8706" max="8706" width="5.85546875" style="123" bestFit="1" customWidth="1"/>
    <col min="8707" max="8714" width="4.7109375" style="123" customWidth="1"/>
    <col min="8715" max="8715" width="5.85546875" style="123" bestFit="1" customWidth="1"/>
    <col min="8716" max="8723" width="4.7109375" style="123" customWidth="1"/>
    <col min="8724" max="8724" width="5.85546875" style="123" bestFit="1" customWidth="1"/>
    <col min="8725" max="8732" width="4.7109375" style="123" customWidth="1"/>
    <col min="8733" max="8960" width="9.140625" style="123"/>
    <col min="8961" max="8961" width="4.7109375" style="123" customWidth="1"/>
    <col min="8962" max="8962" width="5.85546875" style="123" bestFit="1" customWidth="1"/>
    <col min="8963" max="8970" width="4.7109375" style="123" customWidth="1"/>
    <col min="8971" max="8971" width="5.85546875" style="123" bestFit="1" customWidth="1"/>
    <col min="8972" max="8979" width="4.7109375" style="123" customWidth="1"/>
    <col min="8980" max="8980" width="5.85546875" style="123" bestFit="1" customWidth="1"/>
    <col min="8981" max="8988" width="4.7109375" style="123" customWidth="1"/>
    <col min="8989" max="9216" width="9.140625" style="123"/>
    <col min="9217" max="9217" width="4.7109375" style="123" customWidth="1"/>
    <col min="9218" max="9218" width="5.85546875" style="123" bestFit="1" customWidth="1"/>
    <col min="9219" max="9226" width="4.7109375" style="123" customWidth="1"/>
    <col min="9227" max="9227" width="5.85546875" style="123" bestFit="1" customWidth="1"/>
    <col min="9228" max="9235" width="4.7109375" style="123" customWidth="1"/>
    <col min="9236" max="9236" width="5.85546875" style="123" bestFit="1" customWidth="1"/>
    <col min="9237" max="9244" width="4.7109375" style="123" customWidth="1"/>
    <col min="9245" max="9472" width="9.140625" style="123"/>
    <col min="9473" max="9473" width="4.7109375" style="123" customWidth="1"/>
    <col min="9474" max="9474" width="5.85546875" style="123" bestFit="1" customWidth="1"/>
    <col min="9475" max="9482" width="4.7109375" style="123" customWidth="1"/>
    <col min="9483" max="9483" width="5.85546875" style="123" bestFit="1" customWidth="1"/>
    <col min="9484" max="9491" width="4.7109375" style="123" customWidth="1"/>
    <col min="9492" max="9492" width="5.85546875" style="123" bestFit="1" customWidth="1"/>
    <col min="9493" max="9500" width="4.7109375" style="123" customWidth="1"/>
    <col min="9501" max="9728" width="9.140625" style="123"/>
    <col min="9729" max="9729" width="4.7109375" style="123" customWidth="1"/>
    <col min="9730" max="9730" width="5.85546875" style="123" bestFit="1" customWidth="1"/>
    <col min="9731" max="9738" width="4.7109375" style="123" customWidth="1"/>
    <col min="9739" max="9739" width="5.85546875" style="123" bestFit="1" customWidth="1"/>
    <col min="9740" max="9747" width="4.7109375" style="123" customWidth="1"/>
    <col min="9748" max="9748" width="5.85546875" style="123" bestFit="1" customWidth="1"/>
    <col min="9749" max="9756" width="4.7109375" style="123" customWidth="1"/>
    <col min="9757" max="9984" width="9.140625" style="123"/>
    <col min="9985" max="9985" width="4.7109375" style="123" customWidth="1"/>
    <col min="9986" max="9986" width="5.85546875" style="123" bestFit="1" customWidth="1"/>
    <col min="9987" max="9994" width="4.7109375" style="123" customWidth="1"/>
    <col min="9995" max="9995" width="5.85546875" style="123" bestFit="1" customWidth="1"/>
    <col min="9996" max="10003" width="4.7109375" style="123" customWidth="1"/>
    <col min="10004" max="10004" width="5.85546875" style="123" bestFit="1" customWidth="1"/>
    <col min="10005" max="10012" width="4.7109375" style="123" customWidth="1"/>
    <col min="10013" max="10240" width="9.140625" style="123"/>
    <col min="10241" max="10241" width="4.7109375" style="123" customWidth="1"/>
    <col min="10242" max="10242" width="5.85546875" style="123" bestFit="1" customWidth="1"/>
    <col min="10243" max="10250" width="4.7109375" style="123" customWidth="1"/>
    <col min="10251" max="10251" width="5.85546875" style="123" bestFit="1" customWidth="1"/>
    <col min="10252" max="10259" width="4.7109375" style="123" customWidth="1"/>
    <col min="10260" max="10260" width="5.85546875" style="123" bestFit="1" customWidth="1"/>
    <col min="10261" max="10268" width="4.7109375" style="123" customWidth="1"/>
    <col min="10269" max="10496" width="9.140625" style="123"/>
    <col min="10497" max="10497" width="4.7109375" style="123" customWidth="1"/>
    <col min="10498" max="10498" width="5.85546875" style="123" bestFit="1" customWidth="1"/>
    <col min="10499" max="10506" width="4.7109375" style="123" customWidth="1"/>
    <col min="10507" max="10507" width="5.85546875" style="123" bestFit="1" customWidth="1"/>
    <col min="10508" max="10515" width="4.7109375" style="123" customWidth="1"/>
    <col min="10516" max="10516" width="5.85546875" style="123" bestFit="1" customWidth="1"/>
    <col min="10517" max="10524" width="4.7109375" style="123" customWidth="1"/>
    <col min="10525" max="10752" width="9.140625" style="123"/>
    <col min="10753" max="10753" width="4.7109375" style="123" customWidth="1"/>
    <col min="10754" max="10754" width="5.85546875" style="123" bestFit="1" customWidth="1"/>
    <col min="10755" max="10762" width="4.7109375" style="123" customWidth="1"/>
    <col min="10763" max="10763" width="5.85546875" style="123" bestFit="1" customWidth="1"/>
    <col min="10764" max="10771" width="4.7109375" style="123" customWidth="1"/>
    <col min="10772" max="10772" width="5.85546875" style="123" bestFit="1" customWidth="1"/>
    <col min="10773" max="10780" width="4.7109375" style="123" customWidth="1"/>
    <col min="10781" max="11008" width="9.140625" style="123"/>
    <col min="11009" max="11009" width="4.7109375" style="123" customWidth="1"/>
    <col min="11010" max="11010" width="5.85546875" style="123" bestFit="1" customWidth="1"/>
    <col min="11011" max="11018" width="4.7109375" style="123" customWidth="1"/>
    <col min="11019" max="11019" width="5.85546875" style="123" bestFit="1" customWidth="1"/>
    <col min="11020" max="11027" width="4.7109375" style="123" customWidth="1"/>
    <col min="11028" max="11028" width="5.85546875" style="123" bestFit="1" customWidth="1"/>
    <col min="11029" max="11036" width="4.7109375" style="123" customWidth="1"/>
    <col min="11037" max="11264" width="9.140625" style="123"/>
    <col min="11265" max="11265" width="4.7109375" style="123" customWidth="1"/>
    <col min="11266" max="11266" width="5.85546875" style="123" bestFit="1" customWidth="1"/>
    <col min="11267" max="11274" width="4.7109375" style="123" customWidth="1"/>
    <col min="11275" max="11275" width="5.85546875" style="123" bestFit="1" customWidth="1"/>
    <col min="11276" max="11283" width="4.7109375" style="123" customWidth="1"/>
    <col min="11284" max="11284" width="5.85546875" style="123" bestFit="1" customWidth="1"/>
    <col min="11285" max="11292" width="4.7109375" style="123" customWidth="1"/>
    <col min="11293" max="11520" width="9.140625" style="123"/>
    <col min="11521" max="11521" width="4.7109375" style="123" customWidth="1"/>
    <col min="11522" max="11522" width="5.85546875" style="123" bestFit="1" customWidth="1"/>
    <col min="11523" max="11530" width="4.7109375" style="123" customWidth="1"/>
    <col min="11531" max="11531" width="5.85546875" style="123" bestFit="1" customWidth="1"/>
    <col min="11532" max="11539" width="4.7109375" style="123" customWidth="1"/>
    <col min="11540" max="11540" width="5.85546875" style="123" bestFit="1" customWidth="1"/>
    <col min="11541" max="11548" width="4.7109375" style="123" customWidth="1"/>
    <col min="11549" max="11776" width="9.140625" style="123"/>
    <col min="11777" max="11777" width="4.7109375" style="123" customWidth="1"/>
    <col min="11778" max="11778" width="5.85546875" style="123" bestFit="1" customWidth="1"/>
    <col min="11779" max="11786" width="4.7109375" style="123" customWidth="1"/>
    <col min="11787" max="11787" width="5.85546875" style="123" bestFit="1" customWidth="1"/>
    <col min="11788" max="11795" width="4.7109375" style="123" customWidth="1"/>
    <col min="11796" max="11796" width="5.85546875" style="123" bestFit="1" customWidth="1"/>
    <col min="11797" max="11804" width="4.7109375" style="123" customWidth="1"/>
    <col min="11805" max="12032" width="9.140625" style="123"/>
    <col min="12033" max="12033" width="4.7109375" style="123" customWidth="1"/>
    <col min="12034" max="12034" width="5.85546875" style="123" bestFit="1" customWidth="1"/>
    <col min="12035" max="12042" width="4.7109375" style="123" customWidth="1"/>
    <col min="12043" max="12043" width="5.85546875" style="123" bestFit="1" customWidth="1"/>
    <col min="12044" max="12051" width="4.7109375" style="123" customWidth="1"/>
    <col min="12052" max="12052" width="5.85546875" style="123" bestFit="1" customWidth="1"/>
    <col min="12053" max="12060" width="4.7109375" style="123" customWidth="1"/>
    <col min="12061" max="12288" width="9.140625" style="123"/>
    <col min="12289" max="12289" width="4.7109375" style="123" customWidth="1"/>
    <col min="12290" max="12290" width="5.85546875" style="123" bestFit="1" customWidth="1"/>
    <col min="12291" max="12298" width="4.7109375" style="123" customWidth="1"/>
    <col min="12299" max="12299" width="5.85546875" style="123" bestFit="1" customWidth="1"/>
    <col min="12300" max="12307" width="4.7109375" style="123" customWidth="1"/>
    <col min="12308" max="12308" width="5.85546875" style="123" bestFit="1" customWidth="1"/>
    <col min="12309" max="12316" width="4.7109375" style="123" customWidth="1"/>
    <col min="12317" max="12544" width="9.140625" style="123"/>
    <col min="12545" max="12545" width="4.7109375" style="123" customWidth="1"/>
    <col min="12546" max="12546" width="5.85546875" style="123" bestFit="1" customWidth="1"/>
    <col min="12547" max="12554" width="4.7109375" style="123" customWidth="1"/>
    <col min="12555" max="12555" width="5.85546875" style="123" bestFit="1" customWidth="1"/>
    <col min="12556" max="12563" width="4.7109375" style="123" customWidth="1"/>
    <col min="12564" max="12564" width="5.85546875" style="123" bestFit="1" customWidth="1"/>
    <col min="12565" max="12572" width="4.7109375" style="123" customWidth="1"/>
    <col min="12573" max="12800" width="9.140625" style="123"/>
    <col min="12801" max="12801" width="4.7109375" style="123" customWidth="1"/>
    <col min="12802" max="12802" width="5.85546875" style="123" bestFit="1" customWidth="1"/>
    <col min="12803" max="12810" width="4.7109375" style="123" customWidth="1"/>
    <col min="12811" max="12811" width="5.85546875" style="123" bestFit="1" customWidth="1"/>
    <col min="12812" max="12819" width="4.7109375" style="123" customWidth="1"/>
    <col min="12820" max="12820" width="5.85546875" style="123" bestFit="1" customWidth="1"/>
    <col min="12821" max="12828" width="4.7109375" style="123" customWidth="1"/>
    <col min="12829" max="13056" width="9.140625" style="123"/>
    <col min="13057" max="13057" width="4.7109375" style="123" customWidth="1"/>
    <col min="13058" max="13058" width="5.85546875" style="123" bestFit="1" customWidth="1"/>
    <col min="13059" max="13066" width="4.7109375" style="123" customWidth="1"/>
    <col min="13067" max="13067" width="5.85546875" style="123" bestFit="1" customWidth="1"/>
    <col min="13068" max="13075" width="4.7109375" style="123" customWidth="1"/>
    <col min="13076" max="13076" width="5.85546875" style="123" bestFit="1" customWidth="1"/>
    <col min="13077" max="13084" width="4.7109375" style="123" customWidth="1"/>
    <col min="13085" max="13312" width="9.140625" style="123"/>
    <col min="13313" max="13313" width="4.7109375" style="123" customWidth="1"/>
    <col min="13314" max="13314" width="5.85546875" style="123" bestFit="1" customWidth="1"/>
    <col min="13315" max="13322" width="4.7109375" style="123" customWidth="1"/>
    <col min="13323" max="13323" width="5.85546875" style="123" bestFit="1" customWidth="1"/>
    <col min="13324" max="13331" width="4.7109375" style="123" customWidth="1"/>
    <col min="13332" max="13332" width="5.85546875" style="123" bestFit="1" customWidth="1"/>
    <col min="13333" max="13340" width="4.7109375" style="123" customWidth="1"/>
    <col min="13341" max="13568" width="9.140625" style="123"/>
    <col min="13569" max="13569" width="4.7109375" style="123" customWidth="1"/>
    <col min="13570" max="13570" width="5.85546875" style="123" bestFit="1" customWidth="1"/>
    <col min="13571" max="13578" width="4.7109375" style="123" customWidth="1"/>
    <col min="13579" max="13579" width="5.85546875" style="123" bestFit="1" customWidth="1"/>
    <col min="13580" max="13587" width="4.7109375" style="123" customWidth="1"/>
    <col min="13588" max="13588" width="5.85546875" style="123" bestFit="1" customWidth="1"/>
    <col min="13589" max="13596" width="4.7109375" style="123" customWidth="1"/>
    <col min="13597" max="13824" width="9.140625" style="123"/>
    <col min="13825" max="13825" width="4.7109375" style="123" customWidth="1"/>
    <col min="13826" max="13826" width="5.85546875" style="123" bestFit="1" customWidth="1"/>
    <col min="13827" max="13834" width="4.7109375" style="123" customWidth="1"/>
    <col min="13835" max="13835" width="5.85546875" style="123" bestFit="1" customWidth="1"/>
    <col min="13836" max="13843" width="4.7109375" style="123" customWidth="1"/>
    <col min="13844" max="13844" width="5.85546875" style="123" bestFit="1" customWidth="1"/>
    <col min="13845" max="13852" width="4.7109375" style="123" customWidth="1"/>
    <col min="13853" max="14080" width="9.140625" style="123"/>
    <col min="14081" max="14081" width="4.7109375" style="123" customWidth="1"/>
    <col min="14082" max="14082" width="5.85546875" style="123" bestFit="1" customWidth="1"/>
    <col min="14083" max="14090" width="4.7109375" style="123" customWidth="1"/>
    <col min="14091" max="14091" width="5.85546875" style="123" bestFit="1" customWidth="1"/>
    <col min="14092" max="14099" width="4.7109375" style="123" customWidth="1"/>
    <col min="14100" max="14100" width="5.85546875" style="123" bestFit="1" customWidth="1"/>
    <col min="14101" max="14108" width="4.7109375" style="123" customWidth="1"/>
    <col min="14109" max="14336" width="9.140625" style="123"/>
    <col min="14337" max="14337" width="4.7109375" style="123" customWidth="1"/>
    <col min="14338" max="14338" width="5.85546875" style="123" bestFit="1" customWidth="1"/>
    <col min="14339" max="14346" width="4.7109375" style="123" customWidth="1"/>
    <col min="14347" max="14347" width="5.85546875" style="123" bestFit="1" customWidth="1"/>
    <col min="14348" max="14355" width="4.7109375" style="123" customWidth="1"/>
    <col min="14356" max="14356" width="5.85546875" style="123" bestFit="1" customWidth="1"/>
    <col min="14357" max="14364" width="4.7109375" style="123" customWidth="1"/>
    <col min="14365" max="14592" width="9.140625" style="123"/>
    <col min="14593" max="14593" width="4.7109375" style="123" customWidth="1"/>
    <col min="14594" max="14594" width="5.85546875" style="123" bestFit="1" customWidth="1"/>
    <col min="14595" max="14602" width="4.7109375" style="123" customWidth="1"/>
    <col min="14603" max="14603" width="5.85546875" style="123" bestFit="1" customWidth="1"/>
    <col min="14604" max="14611" width="4.7109375" style="123" customWidth="1"/>
    <col min="14612" max="14612" width="5.85546875" style="123" bestFit="1" customWidth="1"/>
    <col min="14613" max="14620" width="4.7109375" style="123" customWidth="1"/>
    <col min="14621" max="14848" width="9.140625" style="123"/>
    <col min="14849" max="14849" width="4.7109375" style="123" customWidth="1"/>
    <col min="14850" max="14850" width="5.85546875" style="123" bestFit="1" customWidth="1"/>
    <col min="14851" max="14858" width="4.7109375" style="123" customWidth="1"/>
    <col min="14859" max="14859" width="5.85546875" style="123" bestFit="1" customWidth="1"/>
    <col min="14860" max="14867" width="4.7109375" style="123" customWidth="1"/>
    <col min="14868" max="14868" width="5.85546875" style="123" bestFit="1" customWidth="1"/>
    <col min="14869" max="14876" width="4.7109375" style="123" customWidth="1"/>
    <col min="14877" max="15104" width="9.140625" style="123"/>
    <col min="15105" max="15105" width="4.7109375" style="123" customWidth="1"/>
    <col min="15106" max="15106" width="5.85546875" style="123" bestFit="1" customWidth="1"/>
    <col min="15107" max="15114" width="4.7109375" style="123" customWidth="1"/>
    <col min="15115" max="15115" width="5.85546875" style="123" bestFit="1" customWidth="1"/>
    <col min="15116" max="15123" width="4.7109375" style="123" customWidth="1"/>
    <col min="15124" max="15124" width="5.85546875" style="123" bestFit="1" customWidth="1"/>
    <col min="15125" max="15132" width="4.7109375" style="123" customWidth="1"/>
    <col min="15133" max="15360" width="9.140625" style="123"/>
    <col min="15361" max="15361" width="4.7109375" style="123" customWidth="1"/>
    <col min="15362" max="15362" width="5.85546875" style="123" bestFit="1" customWidth="1"/>
    <col min="15363" max="15370" width="4.7109375" style="123" customWidth="1"/>
    <col min="15371" max="15371" width="5.85546875" style="123" bestFit="1" customWidth="1"/>
    <col min="15372" max="15379" width="4.7109375" style="123" customWidth="1"/>
    <col min="15380" max="15380" width="5.85546875" style="123" bestFit="1" customWidth="1"/>
    <col min="15381" max="15388" width="4.7109375" style="123" customWidth="1"/>
    <col min="15389" max="15616" width="9.140625" style="123"/>
    <col min="15617" max="15617" width="4.7109375" style="123" customWidth="1"/>
    <col min="15618" max="15618" width="5.85546875" style="123" bestFit="1" customWidth="1"/>
    <col min="15619" max="15626" width="4.7109375" style="123" customWidth="1"/>
    <col min="15627" max="15627" width="5.85546875" style="123" bestFit="1" customWidth="1"/>
    <col min="15628" max="15635" width="4.7109375" style="123" customWidth="1"/>
    <col min="15636" max="15636" width="5.85546875" style="123" bestFit="1" customWidth="1"/>
    <col min="15637" max="15644" width="4.7109375" style="123" customWidth="1"/>
    <col min="15645" max="15872" width="9.140625" style="123"/>
    <col min="15873" max="15873" width="4.7109375" style="123" customWidth="1"/>
    <col min="15874" max="15874" width="5.85546875" style="123" bestFit="1" customWidth="1"/>
    <col min="15875" max="15882" width="4.7109375" style="123" customWidth="1"/>
    <col min="15883" max="15883" width="5.85546875" style="123" bestFit="1" customWidth="1"/>
    <col min="15884" max="15891" width="4.7109375" style="123" customWidth="1"/>
    <col min="15892" max="15892" width="5.85546875" style="123" bestFit="1" customWidth="1"/>
    <col min="15893" max="15900" width="4.7109375" style="123" customWidth="1"/>
    <col min="15901" max="16128" width="9.140625" style="123"/>
    <col min="16129" max="16129" width="4.7109375" style="123" customWidth="1"/>
    <col min="16130" max="16130" width="5.85546875" style="123" bestFit="1" customWidth="1"/>
    <col min="16131" max="16138" width="4.7109375" style="123" customWidth="1"/>
    <col min="16139" max="16139" width="5.85546875" style="123" bestFit="1" customWidth="1"/>
    <col min="16140" max="16147" width="4.7109375" style="123" customWidth="1"/>
    <col min="16148" max="16148" width="5.85546875" style="123" bestFit="1" customWidth="1"/>
    <col min="16149" max="16156" width="4.7109375" style="123" customWidth="1"/>
    <col min="16157" max="16384" width="9.140625" style="123"/>
  </cols>
  <sheetData>
    <row r="1" spans="1:29" hidden="1">
      <c r="A1" s="1"/>
      <c r="B1" s="2"/>
      <c r="C1" s="3" t="s">
        <v>9</v>
      </c>
      <c r="D1" s="3" t="s">
        <v>10</v>
      </c>
      <c r="E1" s="3" t="s">
        <v>11</v>
      </c>
      <c r="F1" s="3" t="s">
        <v>12</v>
      </c>
      <c r="G1" s="4"/>
      <c r="H1" s="4"/>
      <c r="I1" s="5"/>
      <c r="J1" s="4"/>
      <c r="K1" s="4"/>
      <c r="L1" s="4"/>
      <c r="M1" s="3" t="s">
        <v>13</v>
      </c>
      <c r="N1" s="3" t="s">
        <v>14</v>
      </c>
      <c r="O1" s="3" t="s">
        <v>15</v>
      </c>
      <c r="P1" s="3" t="s">
        <v>16</v>
      </c>
      <c r="Q1" s="4"/>
      <c r="R1" s="5"/>
      <c r="S1" s="4"/>
      <c r="T1" s="4"/>
      <c r="U1" s="3" t="s">
        <v>17</v>
      </c>
      <c r="V1" s="3" t="s">
        <v>18</v>
      </c>
      <c r="W1" s="3" t="s">
        <v>19</v>
      </c>
      <c r="X1" s="3" t="s">
        <v>20</v>
      </c>
      <c r="Y1" s="4"/>
      <c r="Z1" s="4"/>
      <c r="AA1" s="4"/>
      <c r="AB1" s="122"/>
    </row>
    <row r="2" spans="1:29" hidden="1">
      <c r="A2" s="6"/>
      <c r="B2" s="7"/>
      <c r="C2" s="8" t="str">
        <f>"1/1/" &amp;I15</f>
        <v>1/1/2013</v>
      </c>
      <c r="D2" s="7">
        <f>U2+31</f>
        <v>41365</v>
      </c>
      <c r="E2" s="7">
        <f>V2+30</f>
        <v>41456</v>
      </c>
      <c r="F2" s="7">
        <f>W2+30</f>
        <v>41548</v>
      </c>
      <c r="G2" s="7"/>
      <c r="H2" s="9"/>
      <c r="I2" s="10"/>
      <c r="J2" s="9"/>
      <c r="K2" s="9"/>
      <c r="L2" s="9">
        <f>IF(OR((AND(MOD(YEAR(C2),4)=0,MOD(YEAR(C2),100)&lt;&gt;0)), (MOD(YEAR(C2),400)=0)), 29,28)</f>
        <v>28</v>
      </c>
      <c r="M2" s="7">
        <f>C2+31</f>
        <v>41306</v>
      </c>
      <c r="N2" s="7">
        <f>D2+30</f>
        <v>41395</v>
      </c>
      <c r="O2" s="7">
        <f>E2+31</f>
        <v>41487</v>
      </c>
      <c r="P2" s="7">
        <f>F2+31</f>
        <v>41579</v>
      </c>
      <c r="Q2" s="9"/>
      <c r="R2" s="10"/>
      <c r="S2" s="9"/>
      <c r="T2" s="9"/>
      <c r="U2" s="7">
        <f>M2+L2</f>
        <v>41334</v>
      </c>
      <c r="V2" s="7">
        <f>N2+31</f>
        <v>41426</v>
      </c>
      <c r="W2" s="7">
        <f>O2+31</f>
        <v>41518</v>
      </c>
      <c r="X2" s="7">
        <f>P2+30</f>
        <v>41609</v>
      </c>
      <c r="Y2" s="9"/>
      <c r="Z2" s="9"/>
      <c r="AA2" s="9"/>
      <c r="AC2" s="124"/>
    </row>
    <row r="3" spans="1:29" ht="15.75" hidden="1" customHeight="1">
      <c r="A3" s="11" t="s">
        <v>9</v>
      </c>
      <c r="B3" s="12"/>
      <c r="C3" s="9">
        <f>IF(WEEKDAY($C$2)=1,1,0)</f>
        <v>0</v>
      </c>
      <c r="D3" s="9">
        <f>IF(WEEKDAY($C$2)=2,1,0)</f>
        <v>0</v>
      </c>
      <c r="E3" s="9">
        <f>IF(WEEKDAY($C$2)=3,1,0)</f>
        <v>1</v>
      </c>
      <c r="F3" s="9">
        <f>IF(WEEKDAY($C$2)=4,1,0)</f>
        <v>0</v>
      </c>
      <c r="G3" s="9">
        <f>IF(WEEKDAY($C$2)=5,1,0)</f>
        <v>0</v>
      </c>
      <c r="H3" s="9">
        <f>IF(WEEKDAY($C$2)=6,1,0)</f>
        <v>0</v>
      </c>
      <c r="I3" s="10">
        <f>IF(WEEKDAY($C$2)=7,1,0)</f>
        <v>0</v>
      </c>
      <c r="J3" s="12" t="s">
        <v>13</v>
      </c>
      <c r="K3" s="12"/>
      <c r="L3" s="9">
        <f>IF(WEEKDAY($M$2)=1,1,0)</f>
        <v>0</v>
      </c>
      <c r="M3" s="9">
        <f>IF(WEEKDAY($M$2)=2,1,0)</f>
        <v>0</v>
      </c>
      <c r="N3" s="9">
        <f>IF(WEEKDAY($M$2)=3,1,0)</f>
        <v>0</v>
      </c>
      <c r="O3" s="9">
        <f>IF(WEEKDAY($M$2)=4,1,0)</f>
        <v>0</v>
      </c>
      <c r="P3" s="9">
        <f>IF(WEEKDAY($M$2)=5,1,0)</f>
        <v>0</v>
      </c>
      <c r="Q3" s="9">
        <f>IF(WEEKDAY($M$2)=6,1,0)</f>
        <v>1</v>
      </c>
      <c r="R3" s="10">
        <f>IF(WEEKDAY($M$2)=7,1,0)</f>
        <v>0</v>
      </c>
      <c r="S3" s="12" t="s">
        <v>17</v>
      </c>
      <c r="T3" s="12"/>
      <c r="U3" s="9">
        <f>IF(WEEKDAY($U$2)=1,1,0)</f>
        <v>0</v>
      </c>
      <c r="V3" s="9">
        <f>IF(WEEKDAY($U$2)=2,1,0)</f>
        <v>0</v>
      </c>
      <c r="W3" s="9">
        <f>IF(WEEKDAY($U$2)=3,1,0)</f>
        <v>0</v>
      </c>
      <c r="X3" s="9">
        <f>IF(WEEKDAY($U$2)=4,1,0)</f>
        <v>0</v>
      </c>
      <c r="Y3" s="9">
        <f>IF(WEEKDAY($U$2)=5,1,0)</f>
        <v>0</v>
      </c>
      <c r="Z3" s="9">
        <f>IF(WEEKDAY($U$2)=6,1,0)</f>
        <v>1</v>
      </c>
      <c r="AA3" s="9">
        <f>IF(WEEKDAY($U$2)=7,1,0)</f>
        <v>0</v>
      </c>
    </row>
    <row r="4" spans="1:29" ht="15.75" hidden="1" customHeight="1">
      <c r="A4" s="11" t="s">
        <v>10</v>
      </c>
      <c r="B4" s="12"/>
      <c r="C4" s="9">
        <f>IF(WEEKDAY($D$2)=1,1,0)</f>
        <v>0</v>
      </c>
      <c r="D4" s="9">
        <f>IF(WEEKDAY($D$2)=2,1,0)</f>
        <v>1</v>
      </c>
      <c r="E4" s="9">
        <f>IF(WEEKDAY($D$2)=3,1,0)</f>
        <v>0</v>
      </c>
      <c r="F4" s="9">
        <f>IF(WEEKDAY($D$2)=4,1,0)</f>
        <v>0</v>
      </c>
      <c r="G4" s="9">
        <f>IF(WEEKDAY($D$2)=5,1,0)</f>
        <v>0</v>
      </c>
      <c r="H4" s="9">
        <f>IF(WEEKDAY($D$2)=6,1,0)</f>
        <v>0</v>
      </c>
      <c r="I4" s="10">
        <f>IF(WEEKDAY($D$2)=7,1,0)</f>
        <v>0</v>
      </c>
      <c r="J4" s="12" t="s">
        <v>14</v>
      </c>
      <c r="K4" s="12"/>
      <c r="L4" s="9">
        <f>IF(WEEKDAY($N$2)=1,1,0)</f>
        <v>0</v>
      </c>
      <c r="M4" s="9">
        <f>IF(WEEKDAY($N$2)=2,1,0)</f>
        <v>0</v>
      </c>
      <c r="N4" s="9">
        <f>IF(WEEKDAY($N$2)=3,1,0)</f>
        <v>0</v>
      </c>
      <c r="O4" s="9">
        <f>IF(WEEKDAY($N$2)=4,1,0)</f>
        <v>1</v>
      </c>
      <c r="P4" s="9">
        <f>IF(WEEKDAY($N$2)=5,1,0)</f>
        <v>0</v>
      </c>
      <c r="Q4" s="9">
        <f>IF(WEEKDAY($N$2)=6,1,0)</f>
        <v>0</v>
      </c>
      <c r="R4" s="10">
        <f>IF(WEEKDAY($N$2)=7,1,0)</f>
        <v>0</v>
      </c>
      <c r="S4" s="12" t="s">
        <v>18</v>
      </c>
      <c r="T4" s="12"/>
      <c r="U4" s="9">
        <f>IF(WEEKDAY($V$2)=1,1,0)</f>
        <v>0</v>
      </c>
      <c r="V4" s="9">
        <f>IF(WEEKDAY($V$2)=2,1,0)</f>
        <v>0</v>
      </c>
      <c r="W4" s="9">
        <f>IF(WEEKDAY($V$2)=3,1,0)</f>
        <v>0</v>
      </c>
      <c r="X4" s="9">
        <f>IF(WEEKDAY($V$2)=4,1,0)</f>
        <v>0</v>
      </c>
      <c r="Y4" s="9">
        <f>IF(WEEKDAY($V$2)=5,1,0)</f>
        <v>0</v>
      </c>
      <c r="Z4" s="9">
        <f>IF(WEEKDAY($V$2)=6,1,0)</f>
        <v>0</v>
      </c>
      <c r="AA4" s="9">
        <f>IF(WEEKDAY($V$2)=7,1,0)</f>
        <v>1</v>
      </c>
    </row>
    <row r="5" spans="1:29" ht="15.75" hidden="1" customHeight="1">
      <c r="A5" s="11" t="s">
        <v>11</v>
      </c>
      <c r="B5" s="12"/>
      <c r="C5" s="9">
        <f>IF(WEEKDAY($E$2)=1,1,0)</f>
        <v>0</v>
      </c>
      <c r="D5" s="9">
        <f>IF(WEEKDAY($E$2)=2,1,0)</f>
        <v>1</v>
      </c>
      <c r="E5" s="9">
        <f>IF(WEEKDAY($E$2)=3,1,0)</f>
        <v>0</v>
      </c>
      <c r="F5" s="9">
        <f>IF(WEEKDAY($E$2)=4,1,0)</f>
        <v>0</v>
      </c>
      <c r="G5" s="9">
        <f>IF(WEEKDAY($E$2)=5,1,0)</f>
        <v>0</v>
      </c>
      <c r="H5" s="9">
        <f>IF(WEEKDAY($E$2)=6,1,0)</f>
        <v>0</v>
      </c>
      <c r="I5" s="10">
        <f>IF(WEEKDAY($E$2)=7,1,0)</f>
        <v>0</v>
      </c>
      <c r="J5" s="12" t="s">
        <v>15</v>
      </c>
      <c r="K5" s="12"/>
      <c r="L5" s="9">
        <f>IF(WEEKDAY($O$2)=1,1,0)</f>
        <v>0</v>
      </c>
      <c r="M5" s="9">
        <f>IF(WEEKDAY($O$2)=2,1,0)</f>
        <v>0</v>
      </c>
      <c r="N5" s="9">
        <f>IF(WEEKDAY($O$2)=3,1,0)</f>
        <v>0</v>
      </c>
      <c r="O5" s="9">
        <f>IF(WEEKDAY($O$2)=4,1,0)</f>
        <v>0</v>
      </c>
      <c r="P5" s="9">
        <f>IF(WEEKDAY($O$2)=5,1,0)</f>
        <v>1</v>
      </c>
      <c r="Q5" s="9">
        <f>IF(WEEKDAY($O$2)=6,1,0)</f>
        <v>0</v>
      </c>
      <c r="R5" s="10">
        <f>IF(WEEKDAY($O$2)=7,1,0)</f>
        <v>0</v>
      </c>
      <c r="S5" s="12" t="s">
        <v>19</v>
      </c>
      <c r="T5" s="12"/>
      <c r="U5" s="9">
        <f>IF(WEEKDAY($W$2)=1,1,0)</f>
        <v>1</v>
      </c>
      <c r="V5" s="9">
        <f>IF(WEEKDAY($W$2)=2,1,0)</f>
        <v>0</v>
      </c>
      <c r="W5" s="9">
        <f>IF(WEEKDAY($W$2)=3,1,0)</f>
        <v>0</v>
      </c>
      <c r="X5" s="9">
        <f>IF(WEEKDAY($W$2)=4,1,0)</f>
        <v>0</v>
      </c>
      <c r="Y5" s="9">
        <f>IF(WEEKDAY($W$2)=5,1,0)</f>
        <v>0</v>
      </c>
      <c r="Z5" s="9">
        <f>IF(WEEKDAY($W$2)=6,1,0)</f>
        <v>0</v>
      </c>
      <c r="AA5" s="9">
        <f>IF(WEEKDAY($W$2)=7,1,0)</f>
        <v>0</v>
      </c>
    </row>
    <row r="6" spans="1:29" ht="15.75" hidden="1" customHeight="1">
      <c r="A6" s="11" t="s">
        <v>12</v>
      </c>
      <c r="B6" s="12"/>
      <c r="C6" s="9">
        <f>IF(WEEKDAY($F$2)=1,1,0)</f>
        <v>0</v>
      </c>
      <c r="D6" s="9">
        <f>IF(WEEKDAY($F$2)=2,1,0)</f>
        <v>0</v>
      </c>
      <c r="E6" s="9">
        <f>IF(WEEKDAY($F$2)=3,1,0)</f>
        <v>1</v>
      </c>
      <c r="F6" s="9">
        <f>IF(WEEKDAY($F$2)=4,1,0)</f>
        <v>0</v>
      </c>
      <c r="G6" s="9">
        <f>IF(WEEKDAY($F$2)=5,1,0)</f>
        <v>0</v>
      </c>
      <c r="H6" s="9">
        <f>IF(WEEKDAY($F$2)=6,1,0)</f>
        <v>0</v>
      </c>
      <c r="I6" s="10">
        <f>IF(WEEKDAY($F$2)=7,1,0)</f>
        <v>0</v>
      </c>
      <c r="J6" s="12" t="s">
        <v>16</v>
      </c>
      <c r="K6" s="12"/>
      <c r="L6" s="9">
        <f>IF(WEEKDAY($P$2)=1,1,0)</f>
        <v>0</v>
      </c>
      <c r="M6" s="9">
        <f>IF(WEEKDAY($P$2)=2,1,0)</f>
        <v>0</v>
      </c>
      <c r="N6" s="9">
        <f>IF(WEEKDAY($P$2)=3,1,0)</f>
        <v>0</v>
      </c>
      <c r="O6" s="9">
        <f>IF(WEEKDAY($P$2)=4,1,0)</f>
        <v>0</v>
      </c>
      <c r="P6" s="9">
        <f>IF(WEEKDAY($P$2)=5,1,0)</f>
        <v>0</v>
      </c>
      <c r="Q6" s="9">
        <f>IF(WEEKDAY($P$2)=6,1,0)</f>
        <v>1</v>
      </c>
      <c r="R6" s="10">
        <f>IF(WEEKDAY($P$2)=7,1,0)</f>
        <v>0</v>
      </c>
      <c r="S6" s="12" t="s">
        <v>20</v>
      </c>
      <c r="T6" s="12"/>
      <c r="U6" s="9">
        <f>IF(WEEKDAY($X$2)=1,1,0)</f>
        <v>1</v>
      </c>
      <c r="V6" s="9">
        <f>IF(WEEKDAY($X$2)=2,1,0)</f>
        <v>0</v>
      </c>
      <c r="W6" s="9">
        <f>IF(WEEKDAY($X$2)=3,1,0)</f>
        <v>0</v>
      </c>
      <c r="X6" s="9">
        <f>IF(WEEKDAY($X$2)=4,1,0)</f>
        <v>0</v>
      </c>
      <c r="Y6" s="9">
        <f>IF(WEEKDAY($X$2)=5,1,0)</f>
        <v>0</v>
      </c>
      <c r="Z6" s="9">
        <f>IF(WEEKDAY($X$2)=6,1,0)</f>
        <v>0</v>
      </c>
      <c r="AA6" s="9">
        <f>IF(WEEKDAY($X$2)=7,1,0)</f>
        <v>0</v>
      </c>
    </row>
    <row r="7" spans="1:29" hidden="1"/>
    <row r="8" spans="1:29" ht="15" hidden="1">
      <c r="A8" s="151" t="s">
        <v>21</v>
      </c>
      <c r="B8" s="151"/>
      <c r="C8" s="123">
        <f>MOD(I15,19)</f>
        <v>18</v>
      </c>
      <c r="D8" s="123">
        <f>MOD(I15,4)</f>
        <v>1</v>
      </c>
      <c r="E8" s="125">
        <f>MOD(I15,7)</f>
        <v>4</v>
      </c>
      <c r="F8" s="123">
        <f>MOD((19*C8+24),30)</f>
        <v>6</v>
      </c>
      <c r="G8" s="123">
        <f>MOD((6*F8+4*E8+2*D8+5),7)</f>
        <v>3</v>
      </c>
      <c r="H8" s="124">
        <f>DATE(I15,3,22)</f>
        <v>41355</v>
      </c>
      <c r="I8" s="124">
        <f>H8+G8+F8</f>
        <v>41364</v>
      </c>
      <c r="J8" s="123">
        <f>DAY(I8)</f>
        <v>31</v>
      </c>
    </row>
    <row r="9" spans="1:29" hidden="1">
      <c r="A9" s="151" t="s">
        <v>22</v>
      </c>
      <c r="B9" s="151"/>
      <c r="C9" s="151"/>
      <c r="D9" s="152">
        <f>IF(J8=26,DATE(I15,4,19),IF(AND(J8=25,C8&gt;10),DATE(I15,4,18),I8))</f>
        <v>41364</v>
      </c>
      <c r="E9" s="152"/>
      <c r="F9" s="152"/>
      <c r="H9" s="124"/>
      <c r="I9" s="124"/>
    </row>
    <row r="10" spans="1:29" hidden="1">
      <c r="A10" s="151" t="s">
        <v>23</v>
      </c>
      <c r="B10" s="151"/>
      <c r="C10" s="151"/>
      <c r="D10" s="152">
        <f>D9-47</f>
        <v>41317</v>
      </c>
      <c r="E10" s="152"/>
      <c r="F10" s="152"/>
      <c r="H10" s="124"/>
      <c r="I10" s="124"/>
    </row>
    <row r="11" spans="1:29" hidden="1">
      <c r="A11" s="151" t="s">
        <v>24</v>
      </c>
      <c r="B11" s="151"/>
      <c r="C11" s="151"/>
      <c r="D11" s="152">
        <f>D9-46</f>
        <v>41318</v>
      </c>
      <c r="E11" s="152"/>
      <c r="F11" s="152"/>
      <c r="H11" s="124"/>
      <c r="I11" s="124"/>
    </row>
    <row r="12" spans="1:29" hidden="1">
      <c r="A12" s="151" t="s">
        <v>25</v>
      </c>
      <c r="B12" s="151"/>
      <c r="C12" s="151"/>
      <c r="D12" s="152">
        <f>D9-2</f>
        <v>41362</v>
      </c>
      <c r="E12" s="152"/>
      <c r="F12" s="152"/>
    </row>
    <row r="13" spans="1:29" ht="15.75" hidden="1" customHeight="1">
      <c r="A13" s="151" t="s">
        <v>26</v>
      </c>
      <c r="B13" s="151"/>
      <c r="C13" s="151"/>
      <c r="D13" s="152">
        <f>D9+60</f>
        <v>41424</v>
      </c>
      <c r="E13" s="152"/>
      <c r="F13" s="152"/>
    </row>
    <row r="14" spans="1:29" ht="15.75" customHeight="1">
      <c r="D14" s="124"/>
      <c r="E14" s="124"/>
      <c r="F14" s="124"/>
    </row>
    <row r="15" spans="1:29" ht="24.75" customHeight="1">
      <c r="A15" s="13"/>
      <c r="B15" s="13"/>
      <c r="C15" s="14" t="s">
        <v>27</v>
      </c>
      <c r="D15" s="15"/>
      <c r="E15" s="15"/>
      <c r="F15" s="15"/>
      <c r="G15" s="15"/>
      <c r="H15" s="15"/>
      <c r="I15" s="153">
        <v>2013</v>
      </c>
      <c r="J15" s="153"/>
      <c r="K15" s="153"/>
      <c r="N15" s="126" t="s">
        <v>28</v>
      </c>
    </row>
    <row r="16" spans="1:29" ht="17.25" customHeight="1" thickBot="1">
      <c r="A16" s="16"/>
      <c r="B16" s="16"/>
      <c r="C16" s="17" t="s">
        <v>29</v>
      </c>
      <c r="D16" s="18"/>
      <c r="E16" s="18"/>
      <c r="F16" s="18"/>
      <c r="G16" s="18"/>
      <c r="H16" s="15"/>
      <c r="I16" s="19"/>
      <c r="J16" s="19"/>
      <c r="K16" s="19"/>
    </row>
    <row r="17" spans="1:28" ht="7.5" customHeight="1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</row>
    <row r="18" spans="1:28" ht="19.5">
      <c r="A18" s="25"/>
      <c r="B18" s="26"/>
      <c r="C18" s="27"/>
      <c r="D18" s="27"/>
      <c r="E18" s="27"/>
      <c r="F18" s="27"/>
      <c r="G18" s="27"/>
      <c r="H18" s="27"/>
      <c r="I18" s="27"/>
      <c r="J18" s="150" t="s">
        <v>30</v>
      </c>
      <c r="K18" s="150"/>
      <c r="L18" s="150"/>
      <c r="M18" s="150"/>
      <c r="N18" s="150"/>
      <c r="O18" s="150"/>
      <c r="P18" s="149">
        <f>I15</f>
        <v>2013</v>
      </c>
      <c r="Q18" s="149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9"/>
    </row>
    <row r="19" spans="1:28">
      <c r="A19" s="30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1:28" s="127" customFormat="1" ht="18" customHeight="1" thickBot="1">
      <c r="A20" s="36"/>
      <c r="B20" s="148" t="s">
        <v>31</v>
      </c>
      <c r="C20" s="148"/>
      <c r="D20" s="148"/>
      <c r="E20" s="148"/>
      <c r="F20" s="148"/>
      <c r="G20" s="148"/>
      <c r="H20" s="148"/>
      <c r="I20" s="148"/>
      <c r="J20" s="37"/>
      <c r="K20" s="148" t="s">
        <v>32</v>
      </c>
      <c r="L20" s="148"/>
      <c r="M20" s="148"/>
      <c r="N20" s="148"/>
      <c r="O20" s="148"/>
      <c r="P20" s="148"/>
      <c r="Q20" s="148"/>
      <c r="R20" s="148"/>
      <c r="S20" s="37"/>
      <c r="T20" s="148" t="s">
        <v>33</v>
      </c>
      <c r="U20" s="148"/>
      <c r="V20" s="148"/>
      <c r="W20" s="148"/>
      <c r="X20" s="148"/>
      <c r="Y20" s="148"/>
      <c r="Z20" s="148"/>
      <c r="AA20" s="148"/>
      <c r="AB20" s="38"/>
    </row>
    <row r="21" spans="1:28" ht="18" customHeight="1">
      <c r="A21" s="39"/>
      <c r="B21" s="40" t="s">
        <v>34</v>
      </c>
      <c r="C21" s="41" t="s">
        <v>0</v>
      </c>
      <c r="D21" s="42" t="s">
        <v>1</v>
      </c>
      <c r="E21" s="42" t="s">
        <v>2</v>
      </c>
      <c r="F21" s="42" t="s">
        <v>3</v>
      </c>
      <c r="G21" s="42" t="s">
        <v>4</v>
      </c>
      <c r="H21" s="42" t="s">
        <v>5</v>
      </c>
      <c r="I21" s="43" t="s">
        <v>35</v>
      </c>
      <c r="J21" s="44"/>
      <c r="K21" s="40" t="s">
        <v>34</v>
      </c>
      <c r="L21" s="41" t="s">
        <v>0</v>
      </c>
      <c r="M21" s="42" t="s">
        <v>1</v>
      </c>
      <c r="N21" s="42" t="s">
        <v>2</v>
      </c>
      <c r="O21" s="42" t="s">
        <v>3</v>
      </c>
      <c r="P21" s="42" t="s">
        <v>4</v>
      </c>
      <c r="Q21" s="42" t="s">
        <v>5</v>
      </c>
      <c r="R21" s="43" t="s">
        <v>35</v>
      </c>
      <c r="S21" s="44"/>
      <c r="T21" s="40" t="s">
        <v>34</v>
      </c>
      <c r="U21" s="41" t="s">
        <v>0</v>
      </c>
      <c r="V21" s="42" t="s">
        <v>1</v>
      </c>
      <c r="W21" s="42" t="s">
        <v>2</v>
      </c>
      <c r="X21" s="42" t="s">
        <v>3</v>
      </c>
      <c r="Y21" s="42" t="s">
        <v>4</v>
      </c>
      <c r="Z21" s="42" t="s">
        <v>5</v>
      </c>
      <c r="AA21" s="43" t="s">
        <v>35</v>
      </c>
      <c r="AB21" s="35"/>
    </row>
    <row r="22" spans="1:28" ht="18" customHeight="1">
      <c r="A22" s="45"/>
      <c r="B22" s="46">
        <v>1</v>
      </c>
      <c r="C22" s="47">
        <f>IF($C$3=1,1,0)</f>
        <v>0</v>
      </c>
      <c r="D22" s="48">
        <f>IF($D$3=1,1, IF(C22&gt;0,C22+1, 0))</f>
        <v>0</v>
      </c>
      <c r="E22" s="48">
        <f>IF($E$3=1,1, IF(D22&gt;0,D22+1, 0))</f>
        <v>1</v>
      </c>
      <c r="F22" s="48">
        <f>IF($F$3=1,1, IF(E22&gt;0,E22+1, 0))</f>
        <v>2</v>
      </c>
      <c r="G22" s="48">
        <f>IF($G$3=1,1, IF(F22&gt;0,F22+1, 0))</f>
        <v>3</v>
      </c>
      <c r="H22" s="49">
        <f>IF($H$3=1,1, IF(G22&gt;0,G22+1, 0))</f>
        <v>4</v>
      </c>
      <c r="I22" s="50">
        <f>IF($I$3=1,1, IF(H22&gt;0,H22+1, 0))</f>
        <v>5</v>
      </c>
      <c r="J22" s="51"/>
      <c r="K22" s="52">
        <f>IF(B27&gt;0,B26+1,B26)</f>
        <v>5</v>
      </c>
      <c r="L22" s="47">
        <f>IF($L$3=1,1,0)</f>
        <v>0</v>
      </c>
      <c r="M22" s="48">
        <f>IF($M$3=1,1, IF(L22&gt;0,L22+1, 0))</f>
        <v>0</v>
      </c>
      <c r="N22" s="48">
        <f>IF($N$3=1,1, IF(M22&gt;0,M22+1, 0))</f>
        <v>0</v>
      </c>
      <c r="O22" s="48">
        <f>IF($O$3=1,1, IF(N22&gt;0,N22+1, 0))</f>
        <v>0</v>
      </c>
      <c r="P22" s="48">
        <f>IF($P$3=1,1, IF(O22&gt;0,O22+1, 0))</f>
        <v>0</v>
      </c>
      <c r="Q22" s="49">
        <f>IF($Q$3=1,1, IF(P22&gt;0,P22+1, 0))</f>
        <v>1</v>
      </c>
      <c r="R22" s="50">
        <f>IF($R$3=1,1, IF(Q22&gt;0,Q22+1, 0))</f>
        <v>2</v>
      </c>
      <c r="S22" s="51"/>
      <c r="T22" s="52">
        <f>IF(K27&gt;0,K26+1,K26)</f>
        <v>9</v>
      </c>
      <c r="U22" s="47">
        <f>IF($U$3=1,1,0)</f>
        <v>0</v>
      </c>
      <c r="V22" s="48">
        <f>IF($V$3=1,1, IF(U22&gt;0,U22+1, 0))</f>
        <v>0</v>
      </c>
      <c r="W22" s="48">
        <f>IF($W$3=1,1, IF(V22&gt;0,V22+1, 0))</f>
        <v>0</v>
      </c>
      <c r="X22" s="48">
        <f>IF($X$3=1,1, IF(W22&gt;0,W22+1, 0))</f>
        <v>0</v>
      </c>
      <c r="Y22" s="48">
        <f>IF($Y$3=1,1, IF(X22&gt;0,X22+1, 0))</f>
        <v>0</v>
      </c>
      <c r="Z22" s="49">
        <f>IF($Z$3=1,1, IF(Y22&gt;0,Y22+1, 0))</f>
        <v>1</v>
      </c>
      <c r="AA22" s="50">
        <f>IF($AA$3=1,1, IF(Z22&gt;0,Z22+1, 0))</f>
        <v>2</v>
      </c>
      <c r="AB22" s="35"/>
    </row>
    <row r="23" spans="1:28" ht="18" customHeight="1">
      <c r="A23" s="45"/>
      <c r="B23" s="52">
        <f>B22+1</f>
        <v>2</v>
      </c>
      <c r="C23" s="53">
        <f>IF(AND(I22&gt;0,I22&lt;31),I22+1,0)</f>
        <v>6</v>
      </c>
      <c r="D23" s="54">
        <f t="shared" ref="D23:I27" si="0">IF(AND(C23&gt;0,C23&lt;31),C23+1,0)</f>
        <v>7</v>
      </c>
      <c r="E23" s="54">
        <f t="shared" si="0"/>
        <v>8</v>
      </c>
      <c r="F23" s="54">
        <f t="shared" si="0"/>
        <v>9</v>
      </c>
      <c r="G23" s="54">
        <f t="shared" si="0"/>
        <v>10</v>
      </c>
      <c r="H23" s="55">
        <f t="shared" si="0"/>
        <v>11</v>
      </c>
      <c r="I23" s="56">
        <f t="shared" si="0"/>
        <v>12</v>
      </c>
      <c r="J23" s="51"/>
      <c r="K23" s="52">
        <f>K22+1</f>
        <v>6</v>
      </c>
      <c r="L23" s="53">
        <f>IF(AND(R22&gt;0,R22&lt;$L$2),R22+1,0)</f>
        <v>3</v>
      </c>
      <c r="M23" s="54">
        <f t="shared" ref="M23:R27" si="1">IF(AND(L23&gt;0,L23&lt;$L$2),L23+1,0)</f>
        <v>4</v>
      </c>
      <c r="N23" s="54">
        <f t="shared" si="1"/>
        <v>5</v>
      </c>
      <c r="O23" s="54">
        <f t="shared" si="1"/>
        <v>6</v>
      </c>
      <c r="P23" s="54">
        <f t="shared" si="1"/>
        <v>7</v>
      </c>
      <c r="Q23" s="55">
        <f t="shared" si="1"/>
        <v>8</v>
      </c>
      <c r="R23" s="56">
        <f t="shared" si="1"/>
        <v>9</v>
      </c>
      <c r="S23" s="51"/>
      <c r="T23" s="52">
        <f>T22+1</f>
        <v>10</v>
      </c>
      <c r="U23" s="53">
        <f>IF(AND(AA22&gt;0,AA22&lt;31),AA22+1,0)</f>
        <v>3</v>
      </c>
      <c r="V23" s="54">
        <f t="shared" ref="V23:AA27" si="2">IF(AND(U23&gt;0,U23&lt;31),U23+1,0)</f>
        <v>4</v>
      </c>
      <c r="W23" s="54">
        <f t="shared" si="2"/>
        <v>5</v>
      </c>
      <c r="X23" s="54">
        <f t="shared" si="2"/>
        <v>6</v>
      </c>
      <c r="Y23" s="54">
        <f t="shared" si="2"/>
        <v>7</v>
      </c>
      <c r="Z23" s="55">
        <f t="shared" si="2"/>
        <v>8</v>
      </c>
      <c r="AA23" s="56">
        <f t="shared" si="2"/>
        <v>9</v>
      </c>
      <c r="AB23" s="35"/>
    </row>
    <row r="24" spans="1:28" ht="18" customHeight="1">
      <c r="A24" s="45"/>
      <c r="B24" s="52">
        <f>B23+1</f>
        <v>3</v>
      </c>
      <c r="C24" s="53">
        <f>IF(AND(I23&gt;0,I23&lt;31),I23+1,0)</f>
        <v>13</v>
      </c>
      <c r="D24" s="54">
        <f t="shared" si="0"/>
        <v>14</v>
      </c>
      <c r="E24" s="54">
        <f t="shared" si="0"/>
        <v>15</v>
      </c>
      <c r="F24" s="54">
        <f t="shared" si="0"/>
        <v>16</v>
      </c>
      <c r="G24" s="54">
        <f t="shared" si="0"/>
        <v>17</v>
      </c>
      <c r="H24" s="55">
        <f t="shared" si="0"/>
        <v>18</v>
      </c>
      <c r="I24" s="56">
        <f t="shared" si="0"/>
        <v>19</v>
      </c>
      <c r="J24" s="51"/>
      <c r="K24" s="52">
        <f>K23+1</f>
        <v>7</v>
      </c>
      <c r="L24" s="53">
        <f>IF(AND(R23&gt;0,R23&lt;$L$2),R23+1,0)</f>
        <v>10</v>
      </c>
      <c r="M24" s="54">
        <f t="shared" si="1"/>
        <v>11</v>
      </c>
      <c r="N24" s="54">
        <f t="shared" si="1"/>
        <v>12</v>
      </c>
      <c r="O24" s="54">
        <f t="shared" si="1"/>
        <v>13</v>
      </c>
      <c r="P24" s="54">
        <f t="shared" si="1"/>
        <v>14</v>
      </c>
      <c r="Q24" s="55">
        <f t="shared" si="1"/>
        <v>15</v>
      </c>
      <c r="R24" s="56">
        <f t="shared" si="1"/>
        <v>16</v>
      </c>
      <c r="S24" s="51"/>
      <c r="T24" s="52">
        <f>T23+1</f>
        <v>11</v>
      </c>
      <c r="U24" s="53">
        <f>IF(AND(AA23&gt;0,AA23&lt;31),AA23+1,0)</f>
        <v>10</v>
      </c>
      <c r="V24" s="54">
        <f t="shared" si="2"/>
        <v>11</v>
      </c>
      <c r="W24" s="54">
        <f t="shared" si="2"/>
        <v>12</v>
      </c>
      <c r="X24" s="54">
        <f t="shared" si="2"/>
        <v>13</v>
      </c>
      <c r="Y24" s="54">
        <f t="shared" si="2"/>
        <v>14</v>
      </c>
      <c r="Z24" s="55">
        <f t="shared" si="2"/>
        <v>15</v>
      </c>
      <c r="AA24" s="56">
        <f t="shared" si="2"/>
        <v>16</v>
      </c>
      <c r="AB24" s="35"/>
    </row>
    <row r="25" spans="1:28" ht="18" customHeight="1">
      <c r="A25" s="45"/>
      <c r="B25" s="52">
        <f>B24+1</f>
        <v>4</v>
      </c>
      <c r="C25" s="53">
        <f>IF(AND(I24&gt;0,I24&lt;31),I24+1,0)</f>
        <v>20</v>
      </c>
      <c r="D25" s="54">
        <f t="shared" si="0"/>
        <v>21</v>
      </c>
      <c r="E25" s="54">
        <f t="shared" si="0"/>
        <v>22</v>
      </c>
      <c r="F25" s="54">
        <f t="shared" si="0"/>
        <v>23</v>
      </c>
      <c r="G25" s="54">
        <f t="shared" si="0"/>
        <v>24</v>
      </c>
      <c r="H25" s="55">
        <f t="shared" si="0"/>
        <v>25</v>
      </c>
      <c r="I25" s="56">
        <f t="shared" si="0"/>
        <v>26</v>
      </c>
      <c r="J25" s="51"/>
      <c r="K25" s="52">
        <f>K24+1</f>
        <v>8</v>
      </c>
      <c r="L25" s="53">
        <f>IF(AND(R24&gt;0,R24&lt;$L$2),R24+1,0)</f>
        <v>17</v>
      </c>
      <c r="M25" s="54">
        <f t="shared" si="1"/>
        <v>18</v>
      </c>
      <c r="N25" s="54">
        <f t="shared" si="1"/>
        <v>19</v>
      </c>
      <c r="O25" s="54">
        <f t="shared" si="1"/>
        <v>20</v>
      </c>
      <c r="P25" s="54">
        <f t="shared" si="1"/>
        <v>21</v>
      </c>
      <c r="Q25" s="55">
        <f t="shared" si="1"/>
        <v>22</v>
      </c>
      <c r="R25" s="56">
        <f t="shared" si="1"/>
        <v>23</v>
      </c>
      <c r="S25" s="51"/>
      <c r="T25" s="52">
        <f>T24+1</f>
        <v>12</v>
      </c>
      <c r="U25" s="53">
        <f>IF(AND(AA24&gt;0,AA24&lt;31),AA24+1,0)</f>
        <v>17</v>
      </c>
      <c r="V25" s="54">
        <f t="shared" si="2"/>
        <v>18</v>
      </c>
      <c r="W25" s="54">
        <f t="shared" si="2"/>
        <v>19</v>
      </c>
      <c r="X25" s="54">
        <f t="shared" si="2"/>
        <v>20</v>
      </c>
      <c r="Y25" s="54">
        <f t="shared" si="2"/>
        <v>21</v>
      </c>
      <c r="Z25" s="55">
        <f t="shared" si="2"/>
        <v>22</v>
      </c>
      <c r="AA25" s="56">
        <f t="shared" si="2"/>
        <v>23</v>
      </c>
      <c r="AB25" s="35"/>
    </row>
    <row r="26" spans="1:28" ht="18" customHeight="1">
      <c r="A26" s="45"/>
      <c r="B26" s="52">
        <f>B25+1</f>
        <v>5</v>
      </c>
      <c r="C26" s="53">
        <f>IF(AND(I25&gt;0,I25&lt;31),I25+1,0)</f>
        <v>27</v>
      </c>
      <c r="D26" s="54">
        <f t="shared" si="0"/>
        <v>28</v>
      </c>
      <c r="E26" s="54">
        <f t="shared" si="0"/>
        <v>29</v>
      </c>
      <c r="F26" s="54">
        <f t="shared" si="0"/>
        <v>30</v>
      </c>
      <c r="G26" s="54">
        <f t="shared" si="0"/>
        <v>31</v>
      </c>
      <c r="H26" s="55">
        <f t="shared" si="0"/>
        <v>0</v>
      </c>
      <c r="I26" s="56">
        <f t="shared" si="0"/>
        <v>0</v>
      </c>
      <c r="J26" s="51"/>
      <c r="K26" s="52">
        <f>K25+1</f>
        <v>9</v>
      </c>
      <c r="L26" s="53">
        <f>IF(AND(R25&gt;0,R25&lt;$L$2),R25+1,0)</f>
        <v>24</v>
      </c>
      <c r="M26" s="54">
        <f t="shared" si="1"/>
        <v>25</v>
      </c>
      <c r="N26" s="54">
        <f t="shared" si="1"/>
        <v>26</v>
      </c>
      <c r="O26" s="54">
        <f t="shared" si="1"/>
        <v>27</v>
      </c>
      <c r="P26" s="54">
        <f t="shared" si="1"/>
        <v>28</v>
      </c>
      <c r="Q26" s="55">
        <f t="shared" si="1"/>
        <v>0</v>
      </c>
      <c r="R26" s="56">
        <f t="shared" si="1"/>
        <v>0</v>
      </c>
      <c r="S26" s="51"/>
      <c r="T26" s="52">
        <f>T25+1</f>
        <v>13</v>
      </c>
      <c r="U26" s="53">
        <f>IF(AND(AA25&gt;0,AA25&lt;31),AA25+1,0)</f>
        <v>24</v>
      </c>
      <c r="V26" s="54">
        <f t="shared" si="2"/>
        <v>25</v>
      </c>
      <c r="W26" s="54">
        <f t="shared" si="2"/>
        <v>26</v>
      </c>
      <c r="X26" s="54">
        <f t="shared" si="2"/>
        <v>27</v>
      </c>
      <c r="Y26" s="54">
        <f t="shared" si="2"/>
        <v>28</v>
      </c>
      <c r="Z26" s="55">
        <f t="shared" si="2"/>
        <v>29</v>
      </c>
      <c r="AA26" s="56">
        <f t="shared" si="2"/>
        <v>30</v>
      </c>
      <c r="AB26" s="35"/>
    </row>
    <row r="27" spans="1:28" ht="18" customHeight="1" thickBot="1">
      <c r="A27" s="45"/>
      <c r="B27" s="57">
        <f>IF(C27=0,0,B26+1)</f>
        <v>0</v>
      </c>
      <c r="C27" s="58">
        <f>IF(AND(I26&gt;0,I26&lt;31),I26+1,0)</f>
        <v>0</v>
      </c>
      <c r="D27" s="59">
        <f t="shared" si="0"/>
        <v>0</v>
      </c>
      <c r="E27" s="59">
        <f t="shared" si="0"/>
        <v>0</v>
      </c>
      <c r="F27" s="59">
        <f t="shared" si="0"/>
        <v>0</v>
      </c>
      <c r="G27" s="59">
        <f t="shared" si="0"/>
        <v>0</v>
      </c>
      <c r="H27" s="60">
        <f t="shared" si="0"/>
        <v>0</v>
      </c>
      <c r="I27" s="61">
        <f t="shared" si="0"/>
        <v>0</v>
      </c>
      <c r="J27" s="51"/>
      <c r="K27" s="57">
        <f>IF(L27=0,0,K26+1)</f>
        <v>0</v>
      </c>
      <c r="L27" s="62">
        <f>IF(AND(R26&gt;0,R26&lt;$L$2),R26+1,0)</f>
        <v>0</v>
      </c>
      <c r="M27" s="59">
        <f t="shared" si="1"/>
        <v>0</v>
      </c>
      <c r="N27" s="59">
        <f t="shared" si="1"/>
        <v>0</v>
      </c>
      <c r="O27" s="59">
        <f t="shared" si="1"/>
        <v>0</v>
      </c>
      <c r="P27" s="59">
        <f t="shared" si="1"/>
        <v>0</v>
      </c>
      <c r="Q27" s="60">
        <f t="shared" si="1"/>
        <v>0</v>
      </c>
      <c r="R27" s="61">
        <f t="shared" si="1"/>
        <v>0</v>
      </c>
      <c r="S27" s="51"/>
      <c r="T27" s="57">
        <f>IF(U27=0,0,T26+1)</f>
        <v>14</v>
      </c>
      <c r="U27" s="62">
        <f>IF(AND(AA26&gt;0,AA26&lt;31),AA26+1,0)</f>
        <v>31</v>
      </c>
      <c r="V27" s="59">
        <f t="shared" si="2"/>
        <v>0</v>
      </c>
      <c r="W27" s="59">
        <f t="shared" si="2"/>
        <v>0</v>
      </c>
      <c r="X27" s="59">
        <f t="shared" si="2"/>
        <v>0</v>
      </c>
      <c r="Y27" s="59">
        <f t="shared" si="2"/>
        <v>0</v>
      </c>
      <c r="Z27" s="60">
        <f t="shared" si="2"/>
        <v>0</v>
      </c>
      <c r="AA27" s="61">
        <f t="shared" si="2"/>
        <v>0</v>
      </c>
      <c r="AB27" s="35"/>
    </row>
    <row r="28" spans="1:28" ht="18" customHeight="1">
      <c r="A28" s="45"/>
      <c r="B28" s="51"/>
      <c r="C28" s="34"/>
      <c r="D28" s="34"/>
      <c r="E28" s="34"/>
      <c r="F28" s="34"/>
      <c r="G28" s="34"/>
      <c r="H28" s="34"/>
      <c r="I28" s="34"/>
      <c r="J28" s="51"/>
      <c r="K28" s="51"/>
      <c r="L28" s="34"/>
      <c r="M28" s="34"/>
      <c r="N28" s="34"/>
      <c r="O28" s="34"/>
      <c r="P28" s="34"/>
      <c r="Q28" s="34"/>
      <c r="R28" s="34"/>
      <c r="S28" s="51"/>
      <c r="T28" s="51"/>
      <c r="U28" s="34"/>
      <c r="V28" s="34"/>
      <c r="W28" s="34"/>
      <c r="X28" s="34"/>
      <c r="Y28" s="34"/>
      <c r="Z28" s="34"/>
      <c r="AA28" s="34"/>
      <c r="AB28" s="35"/>
    </row>
    <row r="29" spans="1:28" s="127" customFormat="1" ht="18" customHeight="1" thickBot="1">
      <c r="A29" s="36"/>
      <c r="B29" s="148" t="s">
        <v>36</v>
      </c>
      <c r="C29" s="148"/>
      <c r="D29" s="148"/>
      <c r="E29" s="148"/>
      <c r="F29" s="148"/>
      <c r="G29" s="148"/>
      <c r="H29" s="148"/>
      <c r="I29" s="148"/>
      <c r="J29" s="37"/>
      <c r="K29" s="148" t="s">
        <v>37</v>
      </c>
      <c r="L29" s="148"/>
      <c r="M29" s="148"/>
      <c r="N29" s="148"/>
      <c r="O29" s="148"/>
      <c r="P29" s="148"/>
      <c r="Q29" s="148"/>
      <c r="R29" s="148"/>
      <c r="S29" s="37"/>
      <c r="T29" s="148" t="s">
        <v>38</v>
      </c>
      <c r="U29" s="148"/>
      <c r="V29" s="148"/>
      <c r="W29" s="148"/>
      <c r="X29" s="148"/>
      <c r="Y29" s="148"/>
      <c r="Z29" s="148"/>
      <c r="AA29" s="148"/>
      <c r="AB29" s="38"/>
    </row>
    <row r="30" spans="1:28" ht="18" customHeight="1">
      <c r="A30" s="45"/>
      <c r="B30" s="40" t="s">
        <v>34</v>
      </c>
      <c r="C30" s="41" t="s">
        <v>0</v>
      </c>
      <c r="D30" s="42" t="s">
        <v>1</v>
      </c>
      <c r="E30" s="42" t="s">
        <v>2</v>
      </c>
      <c r="F30" s="42" t="s">
        <v>3</v>
      </c>
      <c r="G30" s="42" t="s">
        <v>4</v>
      </c>
      <c r="H30" s="42" t="s">
        <v>5</v>
      </c>
      <c r="I30" s="43" t="s">
        <v>35</v>
      </c>
      <c r="J30" s="44"/>
      <c r="K30" s="40" t="s">
        <v>34</v>
      </c>
      <c r="L30" s="41" t="s">
        <v>0</v>
      </c>
      <c r="M30" s="42" t="s">
        <v>1</v>
      </c>
      <c r="N30" s="42" t="s">
        <v>2</v>
      </c>
      <c r="O30" s="42" t="s">
        <v>3</v>
      </c>
      <c r="P30" s="42" t="s">
        <v>4</v>
      </c>
      <c r="Q30" s="42" t="s">
        <v>5</v>
      </c>
      <c r="R30" s="43" t="s">
        <v>35</v>
      </c>
      <c r="S30" s="44"/>
      <c r="T30" s="40" t="s">
        <v>34</v>
      </c>
      <c r="U30" s="41" t="s">
        <v>0</v>
      </c>
      <c r="V30" s="42" t="s">
        <v>1</v>
      </c>
      <c r="W30" s="42" t="s">
        <v>2</v>
      </c>
      <c r="X30" s="42" t="s">
        <v>3</v>
      </c>
      <c r="Y30" s="42" t="s">
        <v>4</v>
      </c>
      <c r="Z30" s="42" t="s">
        <v>5</v>
      </c>
      <c r="AA30" s="43" t="s">
        <v>35</v>
      </c>
      <c r="AB30" s="35"/>
    </row>
    <row r="31" spans="1:28" ht="18" customHeight="1">
      <c r="A31" s="45"/>
      <c r="B31" s="46">
        <f>IF(T27&gt;0,T27,T26+1)</f>
        <v>14</v>
      </c>
      <c r="C31" s="47">
        <f>IF($C$4=1,1,0)</f>
        <v>0</v>
      </c>
      <c r="D31" s="48">
        <f>IF($D$4=1,1, IF(C31&gt;0,C31+1, 0))</f>
        <v>1</v>
      </c>
      <c r="E31" s="48">
        <f>IF($E$4=1,1, IF(D31&gt;0,D31+1, 0))</f>
        <v>2</v>
      </c>
      <c r="F31" s="48">
        <f>IF($F$4=1,1, IF(E31&gt;0,E31+1, 0))</f>
        <v>3</v>
      </c>
      <c r="G31" s="48">
        <f>IF($G$4=1,1, IF(F31&gt;0,F31+1, 0))</f>
        <v>4</v>
      </c>
      <c r="H31" s="49">
        <f>IF($H$4=1,1, IF(G31&gt;0,G31+1, 0))</f>
        <v>5</v>
      </c>
      <c r="I31" s="50">
        <f>IF($I$4=1,1, IF(H31&gt;0,H31+1, 0))</f>
        <v>6</v>
      </c>
      <c r="J31" s="51"/>
      <c r="K31" s="52">
        <f>IF(B36&gt;0,B35+1,B35)</f>
        <v>18</v>
      </c>
      <c r="L31" s="47">
        <f>IF($L$4=1,1,0)</f>
        <v>0</v>
      </c>
      <c r="M31" s="48">
        <f>IF($M$4=1,1, IF(L31&gt;0,L31+1, 0))</f>
        <v>0</v>
      </c>
      <c r="N31" s="48">
        <f>IF($N$4=1,1, IF(M31&gt;0,M31+1, 0))</f>
        <v>0</v>
      </c>
      <c r="O31" s="48">
        <f>IF($O$4=1,1, IF(N31&gt;0,N31+1, 0))</f>
        <v>1</v>
      </c>
      <c r="P31" s="48">
        <f>IF($P$4=1,1, IF(O31&gt;0,O31+1, 0))</f>
        <v>2</v>
      </c>
      <c r="Q31" s="49">
        <f>IF($Q$4=1,1, IF(P31&gt;0,P31+1, 0))</f>
        <v>3</v>
      </c>
      <c r="R31" s="50">
        <f>IF($R$4=1,1, IF(Q31&gt;0,Q31+1, 0))</f>
        <v>4</v>
      </c>
      <c r="S31" s="51"/>
      <c r="T31" s="52">
        <f>IF(K36&gt;0,K35+1,K35)</f>
        <v>22</v>
      </c>
      <c r="U31" s="47">
        <f>IF($U$4=1,1,0)</f>
        <v>0</v>
      </c>
      <c r="V31" s="48">
        <f>IF($V$4=1,1, IF(U31&gt;0,U31+1, 0))</f>
        <v>0</v>
      </c>
      <c r="W31" s="48">
        <f>IF($W$4=1,1, IF(V31&gt;0,V31+1, 0))</f>
        <v>0</v>
      </c>
      <c r="X31" s="48">
        <f>IF($X$4=1,1, IF(W31&gt;0,W31+1, 0))</f>
        <v>0</v>
      </c>
      <c r="Y31" s="48">
        <f>IF($Y$4=1,1, IF(X31&gt;0,X31+1, 0))</f>
        <v>0</v>
      </c>
      <c r="Z31" s="49">
        <f>IF($Z$4=1,1, IF(Y31&gt;0,Y31+1, 0))</f>
        <v>0</v>
      </c>
      <c r="AA31" s="50">
        <f>IF($AA$4=1,1, IF(Z31&gt;0,Z31+1, 0))</f>
        <v>1</v>
      </c>
      <c r="AB31" s="35"/>
    </row>
    <row r="32" spans="1:28" ht="18" customHeight="1">
      <c r="A32" s="45"/>
      <c r="B32" s="52">
        <f>B31+1</f>
        <v>15</v>
      </c>
      <c r="C32" s="53">
        <f>IF(AND(I31&gt;0,I31&lt;30),I31+1,0)</f>
        <v>7</v>
      </c>
      <c r="D32" s="54">
        <f t="shared" ref="D32:I36" si="3">IF(AND(C32&gt;0,C32&lt;30),C32+1,0)</f>
        <v>8</v>
      </c>
      <c r="E32" s="54">
        <f t="shared" si="3"/>
        <v>9</v>
      </c>
      <c r="F32" s="54">
        <f t="shared" si="3"/>
        <v>10</v>
      </c>
      <c r="G32" s="54">
        <f t="shared" si="3"/>
        <v>11</v>
      </c>
      <c r="H32" s="55">
        <f t="shared" si="3"/>
        <v>12</v>
      </c>
      <c r="I32" s="56">
        <f t="shared" si="3"/>
        <v>13</v>
      </c>
      <c r="J32" s="51"/>
      <c r="K32" s="52">
        <f>K31+1</f>
        <v>19</v>
      </c>
      <c r="L32" s="53">
        <f>IF(AND(R31&gt;0,R31&lt;31),R31+1,0)</f>
        <v>5</v>
      </c>
      <c r="M32" s="54">
        <f t="shared" ref="M32:R36" si="4">IF(AND(L32&gt;0,L32&lt;31),L32+1,0)</f>
        <v>6</v>
      </c>
      <c r="N32" s="54">
        <f t="shared" si="4"/>
        <v>7</v>
      </c>
      <c r="O32" s="54">
        <f t="shared" si="4"/>
        <v>8</v>
      </c>
      <c r="P32" s="54">
        <f t="shared" si="4"/>
        <v>9</v>
      </c>
      <c r="Q32" s="55">
        <f t="shared" si="4"/>
        <v>10</v>
      </c>
      <c r="R32" s="56">
        <f t="shared" si="4"/>
        <v>11</v>
      </c>
      <c r="S32" s="51"/>
      <c r="T32" s="52">
        <f>T31+1</f>
        <v>23</v>
      </c>
      <c r="U32" s="53">
        <f>IF(AND(AA31&gt;0,AA31&lt;30),AA31+1,0)</f>
        <v>2</v>
      </c>
      <c r="V32" s="54">
        <f t="shared" ref="V32:AA36" si="5">IF(AND(U32&gt;0,U32&lt;30),U32+1,0)</f>
        <v>3</v>
      </c>
      <c r="W32" s="54">
        <f t="shared" si="5"/>
        <v>4</v>
      </c>
      <c r="X32" s="54">
        <f t="shared" si="5"/>
        <v>5</v>
      </c>
      <c r="Y32" s="54">
        <f t="shared" si="5"/>
        <v>6</v>
      </c>
      <c r="Z32" s="55">
        <f t="shared" si="5"/>
        <v>7</v>
      </c>
      <c r="AA32" s="56">
        <f t="shared" si="5"/>
        <v>8</v>
      </c>
      <c r="AB32" s="35"/>
    </row>
    <row r="33" spans="1:28" ht="18" customHeight="1">
      <c r="A33" s="45"/>
      <c r="B33" s="52">
        <f>B32+1</f>
        <v>16</v>
      </c>
      <c r="C33" s="53">
        <f>IF(AND(I32&gt;0,I32&lt;30),I32+1,0)</f>
        <v>14</v>
      </c>
      <c r="D33" s="54">
        <f t="shared" si="3"/>
        <v>15</v>
      </c>
      <c r="E33" s="54">
        <f t="shared" si="3"/>
        <v>16</v>
      </c>
      <c r="F33" s="54">
        <f t="shared" si="3"/>
        <v>17</v>
      </c>
      <c r="G33" s="54">
        <f t="shared" si="3"/>
        <v>18</v>
      </c>
      <c r="H33" s="55">
        <f t="shared" si="3"/>
        <v>19</v>
      </c>
      <c r="I33" s="56">
        <f t="shared" si="3"/>
        <v>20</v>
      </c>
      <c r="J33" s="51"/>
      <c r="K33" s="52">
        <f>K32+1</f>
        <v>20</v>
      </c>
      <c r="L33" s="53">
        <f>IF(AND(R32&gt;0,R32&lt;31),R32+1,0)</f>
        <v>12</v>
      </c>
      <c r="M33" s="54">
        <f t="shared" si="4"/>
        <v>13</v>
      </c>
      <c r="N33" s="54">
        <f t="shared" si="4"/>
        <v>14</v>
      </c>
      <c r="O33" s="54">
        <f t="shared" si="4"/>
        <v>15</v>
      </c>
      <c r="P33" s="54">
        <f t="shared" si="4"/>
        <v>16</v>
      </c>
      <c r="Q33" s="55">
        <f t="shared" si="4"/>
        <v>17</v>
      </c>
      <c r="R33" s="56">
        <f t="shared" si="4"/>
        <v>18</v>
      </c>
      <c r="S33" s="51"/>
      <c r="T33" s="52">
        <f>T32+1</f>
        <v>24</v>
      </c>
      <c r="U33" s="53">
        <f>IF(AND(AA32&gt;0,AA32&lt;30),AA32+1,0)</f>
        <v>9</v>
      </c>
      <c r="V33" s="54">
        <f t="shared" si="5"/>
        <v>10</v>
      </c>
      <c r="W33" s="54">
        <f t="shared" si="5"/>
        <v>11</v>
      </c>
      <c r="X33" s="54">
        <f t="shared" si="5"/>
        <v>12</v>
      </c>
      <c r="Y33" s="54">
        <f t="shared" si="5"/>
        <v>13</v>
      </c>
      <c r="Z33" s="55">
        <f t="shared" si="5"/>
        <v>14</v>
      </c>
      <c r="AA33" s="56">
        <f t="shared" si="5"/>
        <v>15</v>
      </c>
      <c r="AB33" s="35"/>
    </row>
    <row r="34" spans="1:28" ht="18" customHeight="1">
      <c r="A34" s="45"/>
      <c r="B34" s="52">
        <f>B33+1</f>
        <v>17</v>
      </c>
      <c r="C34" s="53">
        <f>IF(AND(I33&gt;0,I33&lt;30),I33+1,0)</f>
        <v>21</v>
      </c>
      <c r="D34" s="54">
        <f t="shared" si="3"/>
        <v>22</v>
      </c>
      <c r="E34" s="54">
        <f t="shared" si="3"/>
        <v>23</v>
      </c>
      <c r="F34" s="54">
        <f t="shared" si="3"/>
        <v>24</v>
      </c>
      <c r="G34" s="54">
        <f t="shared" si="3"/>
        <v>25</v>
      </c>
      <c r="H34" s="55">
        <f t="shared" si="3"/>
        <v>26</v>
      </c>
      <c r="I34" s="56">
        <f t="shared" si="3"/>
        <v>27</v>
      </c>
      <c r="J34" s="51"/>
      <c r="K34" s="52">
        <f>K33+1</f>
        <v>21</v>
      </c>
      <c r="L34" s="53">
        <f>IF(AND(R33&gt;0,R33&lt;31),R33+1,0)</f>
        <v>19</v>
      </c>
      <c r="M34" s="54">
        <f t="shared" si="4"/>
        <v>20</v>
      </c>
      <c r="N34" s="54">
        <f t="shared" si="4"/>
        <v>21</v>
      </c>
      <c r="O34" s="54">
        <f t="shared" si="4"/>
        <v>22</v>
      </c>
      <c r="P34" s="54">
        <f t="shared" si="4"/>
        <v>23</v>
      </c>
      <c r="Q34" s="55">
        <f t="shared" si="4"/>
        <v>24</v>
      </c>
      <c r="R34" s="56">
        <f t="shared" si="4"/>
        <v>25</v>
      </c>
      <c r="S34" s="51"/>
      <c r="T34" s="52">
        <f>T33+1</f>
        <v>25</v>
      </c>
      <c r="U34" s="53">
        <f>IF(AND(AA33&gt;0,AA33&lt;30),AA33+1,0)</f>
        <v>16</v>
      </c>
      <c r="V34" s="54">
        <f t="shared" si="5"/>
        <v>17</v>
      </c>
      <c r="W34" s="54">
        <f t="shared" si="5"/>
        <v>18</v>
      </c>
      <c r="X34" s="54">
        <f t="shared" si="5"/>
        <v>19</v>
      </c>
      <c r="Y34" s="54">
        <f t="shared" si="5"/>
        <v>20</v>
      </c>
      <c r="Z34" s="55">
        <f t="shared" si="5"/>
        <v>21</v>
      </c>
      <c r="AA34" s="56">
        <f t="shared" si="5"/>
        <v>22</v>
      </c>
      <c r="AB34" s="35"/>
    </row>
    <row r="35" spans="1:28" ht="18" customHeight="1">
      <c r="A35" s="45"/>
      <c r="B35" s="52">
        <f>B34+1</f>
        <v>18</v>
      </c>
      <c r="C35" s="53">
        <f>IF(AND(I34&gt;0,I34&lt;30),I34+1,0)</f>
        <v>28</v>
      </c>
      <c r="D35" s="54">
        <f t="shared" si="3"/>
        <v>29</v>
      </c>
      <c r="E35" s="54">
        <f t="shared" si="3"/>
        <v>30</v>
      </c>
      <c r="F35" s="54">
        <f t="shared" si="3"/>
        <v>0</v>
      </c>
      <c r="G35" s="54">
        <f t="shared" si="3"/>
        <v>0</v>
      </c>
      <c r="H35" s="55">
        <f t="shared" si="3"/>
        <v>0</v>
      </c>
      <c r="I35" s="56">
        <f t="shared" si="3"/>
        <v>0</v>
      </c>
      <c r="J35" s="51"/>
      <c r="K35" s="52">
        <f>K34+1</f>
        <v>22</v>
      </c>
      <c r="L35" s="53">
        <f>IF(AND(R34&gt;0,R34&lt;31),R34+1,0)</f>
        <v>26</v>
      </c>
      <c r="M35" s="54">
        <f t="shared" si="4"/>
        <v>27</v>
      </c>
      <c r="N35" s="54">
        <f t="shared" si="4"/>
        <v>28</v>
      </c>
      <c r="O35" s="54">
        <f t="shared" si="4"/>
        <v>29</v>
      </c>
      <c r="P35" s="54">
        <f t="shared" si="4"/>
        <v>30</v>
      </c>
      <c r="Q35" s="55">
        <f t="shared" si="4"/>
        <v>31</v>
      </c>
      <c r="R35" s="56">
        <f t="shared" si="4"/>
        <v>0</v>
      </c>
      <c r="S35" s="51"/>
      <c r="T35" s="52">
        <f>T34+1</f>
        <v>26</v>
      </c>
      <c r="U35" s="53">
        <f>IF(AND(AA34&gt;0,AA34&lt;30),AA34+1,0)</f>
        <v>23</v>
      </c>
      <c r="V35" s="54">
        <f t="shared" si="5"/>
        <v>24</v>
      </c>
      <c r="W35" s="54">
        <f t="shared" si="5"/>
        <v>25</v>
      </c>
      <c r="X35" s="54">
        <f t="shared" si="5"/>
        <v>26</v>
      </c>
      <c r="Y35" s="54">
        <f t="shared" si="5"/>
        <v>27</v>
      </c>
      <c r="Z35" s="55">
        <f t="shared" si="5"/>
        <v>28</v>
      </c>
      <c r="AA35" s="56">
        <f t="shared" si="5"/>
        <v>29</v>
      </c>
      <c r="AB35" s="35"/>
    </row>
    <row r="36" spans="1:28" ht="18" customHeight="1" thickBot="1">
      <c r="A36" s="45"/>
      <c r="B36" s="57">
        <f>IF(C36=0,0,B35+1)</f>
        <v>0</v>
      </c>
      <c r="C36" s="58">
        <f>IF(AND(I35&gt;0,I35&lt;30),I35+1,0)</f>
        <v>0</v>
      </c>
      <c r="D36" s="59">
        <f t="shared" si="3"/>
        <v>0</v>
      </c>
      <c r="E36" s="59">
        <f t="shared" si="3"/>
        <v>0</v>
      </c>
      <c r="F36" s="59">
        <f t="shared" si="3"/>
        <v>0</v>
      </c>
      <c r="G36" s="59">
        <f t="shared" si="3"/>
        <v>0</v>
      </c>
      <c r="H36" s="60">
        <f t="shared" si="3"/>
        <v>0</v>
      </c>
      <c r="I36" s="61">
        <f t="shared" si="3"/>
        <v>0</v>
      </c>
      <c r="J36" s="51"/>
      <c r="K36" s="57">
        <f>IF(L36=0,0,K35+1)</f>
        <v>0</v>
      </c>
      <c r="L36" s="62">
        <f>IF(AND(R35&gt;0,R35&lt;31),R35+1,0)</f>
        <v>0</v>
      </c>
      <c r="M36" s="59">
        <f t="shared" si="4"/>
        <v>0</v>
      </c>
      <c r="N36" s="59">
        <f t="shared" si="4"/>
        <v>0</v>
      </c>
      <c r="O36" s="59">
        <f t="shared" si="4"/>
        <v>0</v>
      </c>
      <c r="P36" s="59">
        <f t="shared" si="4"/>
        <v>0</v>
      </c>
      <c r="Q36" s="60">
        <f t="shared" si="4"/>
        <v>0</v>
      </c>
      <c r="R36" s="61">
        <f t="shared" si="4"/>
        <v>0</v>
      </c>
      <c r="S36" s="51"/>
      <c r="T36" s="57">
        <f>IF(U36=0,0,T35+1)</f>
        <v>27</v>
      </c>
      <c r="U36" s="62">
        <f>IF(AND(AA35&gt;0,AA35&lt;30),AA35+1,0)</f>
        <v>30</v>
      </c>
      <c r="V36" s="59">
        <f t="shared" si="5"/>
        <v>0</v>
      </c>
      <c r="W36" s="59">
        <f t="shared" si="5"/>
        <v>0</v>
      </c>
      <c r="X36" s="59">
        <f t="shared" si="5"/>
        <v>0</v>
      </c>
      <c r="Y36" s="59">
        <f t="shared" si="5"/>
        <v>0</v>
      </c>
      <c r="Z36" s="60">
        <f t="shared" si="5"/>
        <v>0</v>
      </c>
      <c r="AA36" s="61">
        <f t="shared" si="5"/>
        <v>0</v>
      </c>
      <c r="AB36" s="35"/>
    </row>
    <row r="37" spans="1:28" ht="18" customHeight="1">
      <c r="A37" s="45"/>
      <c r="B37" s="51"/>
      <c r="C37" s="34"/>
      <c r="D37" s="34"/>
      <c r="E37" s="34"/>
      <c r="F37" s="34"/>
      <c r="G37" s="34"/>
      <c r="H37" s="34"/>
      <c r="I37" s="34"/>
      <c r="J37" s="51"/>
      <c r="K37" s="51"/>
      <c r="L37" s="34"/>
      <c r="M37" s="34"/>
      <c r="N37" s="34"/>
      <c r="O37" s="34"/>
      <c r="P37" s="34"/>
      <c r="Q37" s="34"/>
      <c r="R37" s="34"/>
      <c r="S37" s="51"/>
      <c r="T37" s="51"/>
      <c r="U37" s="34"/>
      <c r="V37" s="34"/>
      <c r="W37" s="34"/>
      <c r="X37" s="34"/>
      <c r="Y37" s="34"/>
      <c r="Z37" s="34"/>
      <c r="AA37" s="34"/>
      <c r="AB37" s="35"/>
    </row>
    <row r="38" spans="1:28" s="127" customFormat="1" ht="18" customHeight="1" thickBot="1">
      <c r="A38" s="36"/>
      <c r="B38" s="148" t="s">
        <v>39</v>
      </c>
      <c r="C38" s="148"/>
      <c r="D38" s="148"/>
      <c r="E38" s="148"/>
      <c r="F38" s="148"/>
      <c r="G38" s="148"/>
      <c r="H38" s="148"/>
      <c r="I38" s="148"/>
      <c r="J38" s="37"/>
      <c r="K38" s="148" t="s">
        <v>40</v>
      </c>
      <c r="L38" s="148"/>
      <c r="M38" s="148"/>
      <c r="N38" s="148"/>
      <c r="O38" s="148"/>
      <c r="P38" s="148"/>
      <c r="Q38" s="148"/>
      <c r="R38" s="148"/>
      <c r="S38" s="37"/>
      <c r="T38" s="148" t="s">
        <v>41</v>
      </c>
      <c r="U38" s="148"/>
      <c r="V38" s="148"/>
      <c r="W38" s="148"/>
      <c r="X38" s="148"/>
      <c r="Y38" s="148"/>
      <c r="Z38" s="148"/>
      <c r="AA38" s="148"/>
      <c r="AB38" s="38"/>
    </row>
    <row r="39" spans="1:28" ht="18" customHeight="1">
      <c r="A39" s="45"/>
      <c r="B39" s="40" t="s">
        <v>34</v>
      </c>
      <c r="C39" s="41" t="s">
        <v>0</v>
      </c>
      <c r="D39" s="42" t="s">
        <v>1</v>
      </c>
      <c r="E39" s="42" t="s">
        <v>2</v>
      </c>
      <c r="F39" s="42" t="s">
        <v>3</v>
      </c>
      <c r="G39" s="42" t="s">
        <v>4</v>
      </c>
      <c r="H39" s="42" t="s">
        <v>5</v>
      </c>
      <c r="I39" s="43" t="s">
        <v>35</v>
      </c>
      <c r="J39" s="44"/>
      <c r="K39" s="40" t="s">
        <v>34</v>
      </c>
      <c r="L39" s="41" t="s">
        <v>0</v>
      </c>
      <c r="M39" s="42" t="s">
        <v>1</v>
      </c>
      <c r="N39" s="42" t="s">
        <v>2</v>
      </c>
      <c r="O39" s="42" t="s">
        <v>3</v>
      </c>
      <c r="P39" s="42" t="s">
        <v>4</v>
      </c>
      <c r="Q39" s="42" t="s">
        <v>5</v>
      </c>
      <c r="R39" s="43" t="s">
        <v>35</v>
      </c>
      <c r="S39" s="44"/>
      <c r="T39" s="40" t="s">
        <v>34</v>
      </c>
      <c r="U39" s="41" t="s">
        <v>0</v>
      </c>
      <c r="V39" s="42" t="s">
        <v>1</v>
      </c>
      <c r="W39" s="42" t="s">
        <v>2</v>
      </c>
      <c r="X39" s="42" t="s">
        <v>3</v>
      </c>
      <c r="Y39" s="42" t="s">
        <v>4</v>
      </c>
      <c r="Z39" s="42" t="s">
        <v>5</v>
      </c>
      <c r="AA39" s="43" t="s">
        <v>35</v>
      </c>
      <c r="AB39" s="35"/>
    </row>
    <row r="40" spans="1:28" ht="18" customHeight="1">
      <c r="A40" s="45"/>
      <c r="B40" s="46">
        <f>IF(T36&gt;0,T36,T35+1)</f>
        <v>27</v>
      </c>
      <c r="C40" s="47">
        <f>IF($C$5=1,1,0)</f>
        <v>0</v>
      </c>
      <c r="D40" s="48">
        <f>IF($D$5=1,1, IF(C40&gt;0,C40+1, 0))</f>
        <v>1</v>
      </c>
      <c r="E40" s="48">
        <f>IF($E$5=1,1, IF(D40&gt;0,D40+1, 0))</f>
        <v>2</v>
      </c>
      <c r="F40" s="48">
        <f>IF($F$5=1,1, IF(E40&gt;0,E40+1, 0))</f>
        <v>3</v>
      </c>
      <c r="G40" s="48">
        <f>IF($G$5=1,1, IF(F40&gt;0,F40+1, 0))</f>
        <v>4</v>
      </c>
      <c r="H40" s="49">
        <f>IF($H$5=1,1, IF(G40&gt;0,G40+1, 0))</f>
        <v>5</v>
      </c>
      <c r="I40" s="50">
        <f>IF($I$5=1,1, IF(H40&gt;0,H40+1, 0))</f>
        <v>6</v>
      </c>
      <c r="J40" s="51"/>
      <c r="K40" s="52">
        <f>IF(B45&gt;0,B44+1,B44)</f>
        <v>31</v>
      </c>
      <c r="L40" s="47">
        <f>IF($L$5=1,1,0)</f>
        <v>0</v>
      </c>
      <c r="M40" s="48">
        <f>IF($M$5=1,1, IF(L40&gt;0,L40+1, 0))</f>
        <v>0</v>
      </c>
      <c r="N40" s="48">
        <f>IF($N$5=1,1, IF(M40&gt;0,M40+1, 0))</f>
        <v>0</v>
      </c>
      <c r="O40" s="48">
        <f>IF($O$5=1,1, IF(N40&gt;0,N40+1, 0))</f>
        <v>0</v>
      </c>
      <c r="P40" s="48">
        <f>IF($P$5=1,1, IF(O40&gt;0,O40+1, 0))</f>
        <v>1</v>
      </c>
      <c r="Q40" s="49">
        <f>IF($Q$5=1,1, IF(P40&gt;0,P40+1, 0))</f>
        <v>2</v>
      </c>
      <c r="R40" s="50">
        <f>IF($R$5=1,1, IF(Q40&gt;0,Q40+1, 0))</f>
        <v>3</v>
      </c>
      <c r="S40" s="51"/>
      <c r="T40" s="52">
        <f>IF(K45&gt;0,K44+1,K44)</f>
        <v>35</v>
      </c>
      <c r="U40" s="47">
        <f>IF($U$5=1,1,0)</f>
        <v>1</v>
      </c>
      <c r="V40" s="48">
        <f>IF($V$5=1,1, IF(U40&gt;0,U40+1, 0))</f>
        <v>2</v>
      </c>
      <c r="W40" s="48">
        <f>IF($W$5=1,1, IF(V40&gt;0,V40+1, 0))</f>
        <v>3</v>
      </c>
      <c r="X40" s="48">
        <f>IF($X$5=1,1, IF(W40&gt;0,W40+1, 0))</f>
        <v>4</v>
      </c>
      <c r="Y40" s="48">
        <f>IF($Y$5=1,1, IF(X40&gt;0,X40+1, 0))</f>
        <v>5</v>
      </c>
      <c r="Z40" s="49">
        <f>IF($Z$5=1,1, IF(Y40&gt;0,Y40+1, 0))</f>
        <v>6</v>
      </c>
      <c r="AA40" s="50">
        <f>IF($AA$5=1,1, IF(Z40&gt;0,Z40+1, 0))</f>
        <v>7</v>
      </c>
      <c r="AB40" s="35"/>
    </row>
    <row r="41" spans="1:28" ht="18" customHeight="1">
      <c r="A41" s="45"/>
      <c r="B41" s="52">
        <f>B40+1</f>
        <v>28</v>
      </c>
      <c r="C41" s="53">
        <f>IF(AND(I40&gt;0,I40&lt;31),I40+1,0)</f>
        <v>7</v>
      </c>
      <c r="D41" s="54">
        <f t="shared" ref="D41:I45" si="6">IF(AND(C41&gt;0,C41&lt;31),C41+1,0)</f>
        <v>8</v>
      </c>
      <c r="E41" s="54">
        <f t="shared" si="6"/>
        <v>9</v>
      </c>
      <c r="F41" s="54">
        <f t="shared" si="6"/>
        <v>10</v>
      </c>
      <c r="G41" s="54">
        <f t="shared" si="6"/>
        <v>11</v>
      </c>
      <c r="H41" s="55">
        <f t="shared" si="6"/>
        <v>12</v>
      </c>
      <c r="I41" s="56">
        <f t="shared" si="6"/>
        <v>13</v>
      </c>
      <c r="J41" s="51"/>
      <c r="K41" s="52">
        <f>K40+1</f>
        <v>32</v>
      </c>
      <c r="L41" s="53">
        <f>IF(AND(R40&gt;0,R40&lt;31),R40+1,0)</f>
        <v>4</v>
      </c>
      <c r="M41" s="54">
        <f t="shared" ref="M41:R45" si="7">IF(AND(L41&gt;0,L41&lt;31),L41+1,0)</f>
        <v>5</v>
      </c>
      <c r="N41" s="54">
        <f t="shared" si="7"/>
        <v>6</v>
      </c>
      <c r="O41" s="54">
        <f t="shared" si="7"/>
        <v>7</v>
      </c>
      <c r="P41" s="54">
        <f t="shared" si="7"/>
        <v>8</v>
      </c>
      <c r="Q41" s="55">
        <f t="shared" si="7"/>
        <v>9</v>
      </c>
      <c r="R41" s="56">
        <f t="shared" si="7"/>
        <v>10</v>
      </c>
      <c r="S41" s="51"/>
      <c r="T41" s="52">
        <f>T40+1</f>
        <v>36</v>
      </c>
      <c r="U41" s="53">
        <f>IF(AND(AA40&gt;0,AA40&lt;30),AA40+1,0)</f>
        <v>8</v>
      </c>
      <c r="V41" s="54">
        <f t="shared" ref="V41:AA45" si="8">IF(AND(U41&gt;0,U41&lt;30),U41+1,0)</f>
        <v>9</v>
      </c>
      <c r="W41" s="54">
        <f t="shared" si="8"/>
        <v>10</v>
      </c>
      <c r="X41" s="54">
        <f t="shared" si="8"/>
        <v>11</v>
      </c>
      <c r="Y41" s="54">
        <f t="shared" si="8"/>
        <v>12</v>
      </c>
      <c r="Z41" s="55">
        <f t="shared" si="8"/>
        <v>13</v>
      </c>
      <c r="AA41" s="56">
        <f t="shared" si="8"/>
        <v>14</v>
      </c>
      <c r="AB41" s="35"/>
    </row>
    <row r="42" spans="1:28" ht="18" customHeight="1">
      <c r="A42" s="45"/>
      <c r="B42" s="52">
        <f>B41+1</f>
        <v>29</v>
      </c>
      <c r="C42" s="53">
        <f>IF(AND(I41&gt;0,I41&lt;31),I41+1,0)</f>
        <v>14</v>
      </c>
      <c r="D42" s="54">
        <f t="shared" si="6"/>
        <v>15</v>
      </c>
      <c r="E42" s="54">
        <f t="shared" si="6"/>
        <v>16</v>
      </c>
      <c r="F42" s="54">
        <f t="shared" si="6"/>
        <v>17</v>
      </c>
      <c r="G42" s="54">
        <f t="shared" si="6"/>
        <v>18</v>
      </c>
      <c r="H42" s="55">
        <f t="shared" si="6"/>
        <v>19</v>
      </c>
      <c r="I42" s="56">
        <f t="shared" si="6"/>
        <v>20</v>
      </c>
      <c r="J42" s="51"/>
      <c r="K42" s="52">
        <f>K41+1</f>
        <v>33</v>
      </c>
      <c r="L42" s="53">
        <f>IF(AND(R41&gt;0,R41&lt;31),R41+1,0)</f>
        <v>11</v>
      </c>
      <c r="M42" s="54">
        <f t="shared" si="7"/>
        <v>12</v>
      </c>
      <c r="N42" s="54">
        <f t="shared" si="7"/>
        <v>13</v>
      </c>
      <c r="O42" s="54">
        <f t="shared" si="7"/>
        <v>14</v>
      </c>
      <c r="P42" s="54">
        <f t="shared" si="7"/>
        <v>15</v>
      </c>
      <c r="Q42" s="55">
        <f t="shared" si="7"/>
        <v>16</v>
      </c>
      <c r="R42" s="56">
        <f t="shared" si="7"/>
        <v>17</v>
      </c>
      <c r="S42" s="51"/>
      <c r="T42" s="52">
        <f>T41+1</f>
        <v>37</v>
      </c>
      <c r="U42" s="53">
        <f>IF(AND(AA41&gt;0,AA41&lt;30),AA41+1,0)</f>
        <v>15</v>
      </c>
      <c r="V42" s="54">
        <f t="shared" si="8"/>
        <v>16</v>
      </c>
      <c r="W42" s="54">
        <f t="shared" si="8"/>
        <v>17</v>
      </c>
      <c r="X42" s="54">
        <f t="shared" si="8"/>
        <v>18</v>
      </c>
      <c r="Y42" s="54">
        <f t="shared" si="8"/>
        <v>19</v>
      </c>
      <c r="Z42" s="55">
        <f t="shared" si="8"/>
        <v>20</v>
      </c>
      <c r="AA42" s="56">
        <f t="shared" si="8"/>
        <v>21</v>
      </c>
      <c r="AB42" s="35"/>
    </row>
    <row r="43" spans="1:28" ht="18" customHeight="1">
      <c r="A43" s="45"/>
      <c r="B43" s="52">
        <f>B42+1</f>
        <v>30</v>
      </c>
      <c r="C43" s="53">
        <f>IF(AND(I42&gt;0,I42&lt;31),I42+1,0)</f>
        <v>21</v>
      </c>
      <c r="D43" s="54">
        <f t="shared" si="6"/>
        <v>22</v>
      </c>
      <c r="E43" s="54">
        <f t="shared" si="6"/>
        <v>23</v>
      </c>
      <c r="F43" s="54">
        <f t="shared" si="6"/>
        <v>24</v>
      </c>
      <c r="G43" s="54">
        <f t="shared" si="6"/>
        <v>25</v>
      </c>
      <c r="H43" s="55">
        <f t="shared" si="6"/>
        <v>26</v>
      </c>
      <c r="I43" s="56">
        <f t="shared" si="6"/>
        <v>27</v>
      </c>
      <c r="J43" s="51"/>
      <c r="K43" s="52">
        <f>K42+1</f>
        <v>34</v>
      </c>
      <c r="L43" s="53">
        <f>IF(AND(R42&gt;0,R42&lt;31),R42+1,0)</f>
        <v>18</v>
      </c>
      <c r="M43" s="54">
        <f t="shared" si="7"/>
        <v>19</v>
      </c>
      <c r="N43" s="54">
        <f t="shared" si="7"/>
        <v>20</v>
      </c>
      <c r="O43" s="54">
        <f t="shared" si="7"/>
        <v>21</v>
      </c>
      <c r="P43" s="54">
        <f t="shared" si="7"/>
        <v>22</v>
      </c>
      <c r="Q43" s="55">
        <f t="shared" si="7"/>
        <v>23</v>
      </c>
      <c r="R43" s="56">
        <f t="shared" si="7"/>
        <v>24</v>
      </c>
      <c r="S43" s="51"/>
      <c r="T43" s="52">
        <f>T42+1</f>
        <v>38</v>
      </c>
      <c r="U43" s="53">
        <f>IF(AND(AA42&gt;0,AA42&lt;30),AA42+1,0)</f>
        <v>22</v>
      </c>
      <c r="V43" s="54">
        <f t="shared" si="8"/>
        <v>23</v>
      </c>
      <c r="W43" s="54">
        <f t="shared" si="8"/>
        <v>24</v>
      </c>
      <c r="X43" s="54">
        <f t="shared" si="8"/>
        <v>25</v>
      </c>
      <c r="Y43" s="54">
        <f t="shared" si="8"/>
        <v>26</v>
      </c>
      <c r="Z43" s="55">
        <f t="shared" si="8"/>
        <v>27</v>
      </c>
      <c r="AA43" s="56">
        <f t="shared" si="8"/>
        <v>28</v>
      </c>
      <c r="AB43" s="35"/>
    </row>
    <row r="44" spans="1:28" ht="18" customHeight="1">
      <c r="A44" s="45"/>
      <c r="B44" s="52">
        <f>B43+1</f>
        <v>31</v>
      </c>
      <c r="C44" s="53">
        <f>IF(AND(I43&gt;0,I43&lt;31),I43+1,0)</f>
        <v>28</v>
      </c>
      <c r="D44" s="54">
        <f t="shared" si="6"/>
        <v>29</v>
      </c>
      <c r="E44" s="54">
        <f t="shared" si="6"/>
        <v>30</v>
      </c>
      <c r="F44" s="54">
        <f t="shared" si="6"/>
        <v>31</v>
      </c>
      <c r="G44" s="54">
        <f t="shared" si="6"/>
        <v>0</v>
      </c>
      <c r="H44" s="55">
        <f t="shared" si="6"/>
        <v>0</v>
      </c>
      <c r="I44" s="56">
        <f t="shared" si="6"/>
        <v>0</v>
      </c>
      <c r="J44" s="51"/>
      <c r="K44" s="52">
        <f>K43+1</f>
        <v>35</v>
      </c>
      <c r="L44" s="53">
        <f>IF(AND(R43&gt;0,R43&lt;31),R43+1,0)</f>
        <v>25</v>
      </c>
      <c r="M44" s="54">
        <f t="shared" si="7"/>
        <v>26</v>
      </c>
      <c r="N44" s="54">
        <f t="shared" si="7"/>
        <v>27</v>
      </c>
      <c r="O44" s="54">
        <f t="shared" si="7"/>
        <v>28</v>
      </c>
      <c r="P44" s="54">
        <f t="shared" si="7"/>
        <v>29</v>
      </c>
      <c r="Q44" s="55">
        <f t="shared" si="7"/>
        <v>30</v>
      </c>
      <c r="R44" s="56">
        <f t="shared" si="7"/>
        <v>31</v>
      </c>
      <c r="S44" s="51"/>
      <c r="T44" s="52">
        <f>T43+1</f>
        <v>39</v>
      </c>
      <c r="U44" s="53">
        <f>IF(AND(AA43&gt;0,AA43&lt;30),AA43+1,0)</f>
        <v>29</v>
      </c>
      <c r="V44" s="54">
        <f t="shared" si="8"/>
        <v>30</v>
      </c>
      <c r="W44" s="54">
        <f t="shared" si="8"/>
        <v>0</v>
      </c>
      <c r="X44" s="54">
        <f t="shared" si="8"/>
        <v>0</v>
      </c>
      <c r="Y44" s="54">
        <f t="shared" si="8"/>
        <v>0</v>
      </c>
      <c r="Z44" s="55">
        <f t="shared" si="8"/>
        <v>0</v>
      </c>
      <c r="AA44" s="56">
        <f t="shared" si="8"/>
        <v>0</v>
      </c>
      <c r="AB44" s="35"/>
    </row>
    <row r="45" spans="1:28" ht="18" customHeight="1" thickBot="1">
      <c r="A45" s="45"/>
      <c r="B45" s="57">
        <f>IF(C45=0,0,B44+1)</f>
        <v>0</v>
      </c>
      <c r="C45" s="58">
        <f>IF(AND(I44&gt;0,I44&lt;31),I44+1,0)</f>
        <v>0</v>
      </c>
      <c r="D45" s="59">
        <f t="shared" si="6"/>
        <v>0</v>
      </c>
      <c r="E45" s="59">
        <f t="shared" si="6"/>
        <v>0</v>
      </c>
      <c r="F45" s="59">
        <f t="shared" si="6"/>
        <v>0</v>
      </c>
      <c r="G45" s="59">
        <f t="shared" si="6"/>
        <v>0</v>
      </c>
      <c r="H45" s="60">
        <f t="shared" si="6"/>
        <v>0</v>
      </c>
      <c r="I45" s="61">
        <f t="shared" si="6"/>
        <v>0</v>
      </c>
      <c r="J45" s="51"/>
      <c r="K45" s="57">
        <f>IF(L45=0,0,K44+1)</f>
        <v>0</v>
      </c>
      <c r="L45" s="62">
        <f>IF(AND(R44&gt;0,R44&lt;31),R44+1,0)</f>
        <v>0</v>
      </c>
      <c r="M45" s="59">
        <f t="shared" si="7"/>
        <v>0</v>
      </c>
      <c r="N45" s="59">
        <f t="shared" si="7"/>
        <v>0</v>
      </c>
      <c r="O45" s="59">
        <f t="shared" si="7"/>
        <v>0</v>
      </c>
      <c r="P45" s="59">
        <f t="shared" si="7"/>
        <v>0</v>
      </c>
      <c r="Q45" s="60">
        <f t="shared" si="7"/>
        <v>0</v>
      </c>
      <c r="R45" s="61">
        <f t="shared" si="7"/>
        <v>0</v>
      </c>
      <c r="S45" s="51"/>
      <c r="T45" s="57">
        <f>IF(U45=0,0,T44+1)</f>
        <v>0</v>
      </c>
      <c r="U45" s="62">
        <f>IF(AND(AA44&gt;0,AA44&lt;30),AA44+1,0)</f>
        <v>0</v>
      </c>
      <c r="V45" s="59">
        <f t="shared" si="8"/>
        <v>0</v>
      </c>
      <c r="W45" s="59">
        <f t="shared" si="8"/>
        <v>0</v>
      </c>
      <c r="X45" s="59">
        <f t="shared" si="8"/>
        <v>0</v>
      </c>
      <c r="Y45" s="59">
        <f t="shared" si="8"/>
        <v>0</v>
      </c>
      <c r="Z45" s="60">
        <f t="shared" si="8"/>
        <v>0</v>
      </c>
      <c r="AA45" s="61">
        <f t="shared" si="8"/>
        <v>0</v>
      </c>
      <c r="AB45" s="35"/>
    </row>
    <row r="46" spans="1:28" ht="18" customHeight="1">
      <c r="A46" s="45"/>
      <c r="B46" s="51"/>
      <c r="C46" s="34"/>
      <c r="D46" s="34"/>
      <c r="E46" s="34"/>
      <c r="F46" s="34"/>
      <c r="G46" s="34"/>
      <c r="H46" s="34"/>
      <c r="I46" s="34"/>
      <c r="J46" s="51"/>
      <c r="K46" s="51"/>
      <c r="L46" s="34"/>
      <c r="M46" s="34"/>
      <c r="N46" s="34"/>
      <c r="O46" s="34"/>
      <c r="P46" s="34"/>
      <c r="Q46" s="34"/>
      <c r="R46" s="34"/>
      <c r="S46" s="51"/>
      <c r="T46" s="51"/>
      <c r="U46" s="34"/>
      <c r="V46" s="34"/>
      <c r="W46" s="34"/>
      <c r="X46" s="34"/>
      <c r="Y46" s="34"/>
      <c r="Z46" s="34"/>
      <c r="AA46" s="34"/>
      <c r="AB46" s="35"/>
    </row>
    <row r="47" spans="1:28" s="127" customFormat="1" ht="18" customHeight="1" thickBot="1">
      <c r="A47" s="36"/>
      <c r="B47" s="148" t="s">
        <v>42</v>
      </c>
      <c r="C47" s="148"/>
      <c r="D47" s="148"/>
      <c r="E47" s="148"/>
      <c r="F47" s="148"/>
      <c r="G47" s="148"/>
      <c r="H47" s="148"/>
      <c r="I47" s="148"/>
      <c r="J47" s="37"/>
      <c r="K47" s="148" t="s">
        <v>43</v>
      </c>
      <c r="L47" s="148"/>
      <c r="M47" s="148"/>
      <c r="N47" s="148"/>
      <c r="O47" s="148"/>
      <c r="P47" s="148"/>
      <c r="Q47" s="148"/>
      <c r="R47" s="148"/>
      <c r="S47" s="37"/>
      <c r="T47" s="148" t="s">
        <v>44</v>
      </c>
      <c r="U47" s="148"/>
      <c r="V47" s="148"/>
      <c r="W47" s="148"/>
      <c r="X47" s="148"/>
      <c r="Y47" s="148"/>
      <c r="Z47" s="148"/>
      <c r="AA47" s="148"/>
      <c r="AB47" s="38"/>
    </row>
    <row r="48" spans="1:28" ht="18" customHeight="1">
      <c r="A48" s="45"/>
      <c r="B48" s="40" t="s">
        <v>34</v>
      </c>
      <c r="C48" s="41" t="s">
        <v>0</v>
      </c>
      <c r="D48" s="42" t="s">
        <v>1</v>
      </c>
      <c r="E48" s="42" t="s">
        <v>2</v>
      </c>
      <c r="F48" s="42" t="s">
        <v>3</v>
      </c>
      <c r="G48" s="42" t="s">
        <v>4</v>
      </c>
      <c r="H48" s="42" t="s">
        <v>5</v>
      </c>
      <c r="I48" s="43" t="s">
        <v>35</v>
      </c>
      <c r="J48" s="44"/>
      <c r="K48" s="40" t="s">
        <v>34</v>
      </c>
      <c r="L48" s="41" t="s">
        <v>0</v>
      </c>
      <c r="M48" s="42" t="s">
        <v>1</v>
      </c>
      <c r="N48" s="42" t="s">
        <v>2</v>
      </c>
      <c r="O48" s="42" t="s">
        <v>3</v>
      </c>
      <c r="P48" s="42" t="s">
        <v>4</v>
      </c>
      <c r="Q48" s="42" t="s">
        <v>5</v>
      </c>
      <c r="R48" s="43" t="s">
        <v>35</v>
      </c>
      <c r="S48" s="44"/>
      <c r="T48" s="40" t="s">
        <v>34</v>
      </c>
      <c r="U48" s="41" t="s">
        <v>0</v>
      </c>
      <c r="V48" s="42" t="s">
        <v>1</v>
      </c>
      <c r="W48" s="42" t="s">
        <v>2</v>
      </c>
      <c r="X48" s="42" t="s">
        <v>3</v>
      </c>
      <c r="Y48" s="42" t="s">
        <v>4</v>
      </c>
      <c r="Z48" s="42" t="s">
        <v>5</v>
      </c>
      <c r="AA48" s="43" t="s">
        <v>35</v>
      </c>
      <c r="AB48" s="35"/>
    </row>
    <row r="49" spans="1:28" ht="18" customHeight="1">
      <c r="A49" s="45"/>
      <c r="B49" s="46">
        <f>IF(T45&gt;0,T45,T44+1)</f>
        <v>40</v>
      </c>
      <c r="C49" s="63">
        <f>IF($C$6=1,1,0)</f>
        <v>0</v>
      </c>
      <c r="D49" s="48">
        <f>IF($D$6=1,1, IF(C49&gt;0,C49+1, 0))</f>
        <v>0</v>
      </c>
      <c r="E49" s="48">
        <f>IF($E$6=1,1, IF(D49&gt;0,D49+1, 0))</f>
        <v>1</v>
      </c>
      <c r="F49" s="48">
        <f>IF($F$6=1,1, IF(E49&gt;0,E49+1, 0))</f>
        <v>2</v>
      </c>
      <c r="G49" s="48">
        <f>IF($G$6=1,1, IF(F49&gt;0,F49+1, 0))</f>
        <v>3</v>
      </c>
      <c r="H49" s="49">
        <f>IF($H$6=1,1, IF(G49&gt;0,G49+1, 0))</f>
        <v>4</v>
      </c>
      <c r="I49" s="50">
        <f>IF($I$6=1,1, IF(H49&gt;0,H49+1, 0))</f>
        <v>5</v>
      </c>
      <c r="J49" s="51"/>
      <c r="K49" s="52">
        <f>IF(B54&gt;0,B53+1,B53)</f>
        <v>44</v>
      </c>
      <c r="L49" s="47">
        <f>IF($L$6=1,1,0)</f>
        <v>0</v>
      </c>
      <c r="M49" s="48">
        <f>IF($M$6=1,1, IF(L49&gt;0,L49+1, 0))</f>
        <v>0</v>
      </c>
      <c r="N49" s="48">
        <f>IF($N$6=1,1, IF(M49&gt;0,M49+1, 0))</f>
        <v>0</v>
      </c>
      <c r="O49" s="48">
        <f>IF($O$6=1,1, IF(N49&gt;0,N49+1, 0))</f>
        <v>0</v>
      </c>
      <c r="P49" s="48">
        <f>IF($P$6=1,1, IF(O49&gt;0,O49+1, 0))</f>
        <v>0</v>
      </c>
      <c r="Q49" s="49">
        <f>IF($Q$6=1,1, IF(P49&gt;0,P49+1, 0))</f>
        <v>1</v>
      </c>
      <c r="R49" s="50">
        <f>IF($R$6=1,1, IF(Q49&gt;0,Q49+1, 0))</f>
        <v>2</v>
      </c>
      <c r="S49" s="51"/>
      <c r="T49" s="52">
        <f>IF(K54&gt;0,K53+1,K53)</f>
        <v>48</v>
      </c>
      <c r="U49" s="47">
        <f>IF($U$6=1,1,0)</f>
        <v>1</v>
      </c>
      <c r="V49" s="48">
        <f>IF($V$6=1,1, IF(U49&gt;0,U49+1, 0))</f>
        <v>2</v>
      </c>
      <c r="W49" s="48">
        <f>IF($W$6=1,1, IF(V49&gt;0,V49+1, 0))</f>
        <v>3</v>
      </c>
      <c r="X49" s="48">
        <f>IF($X$6=1,1, IF(W49&gt;0,W49+1, 0))</f>
        <v>4</v>
      </c>
      <c r="Y49" s="48">
        <f>IF($Y$6=1,1, IF(X49&gt;0,X49+1, 0))</f>
        <v>5</v>
      </c>
      <c r="Z49" s="64">
        <f>IF($Z$6=1,1, IF(Y49&gt;0,Y49+1, 0))</f>
        <v>6</v>
      </c>
      <c r="AA49" s="50">
        <f>IF($AA$6=1,1, IF(Z49&gt;0,Z49+1, 0))</f>
        <v>7</v>
      </c>
      <c r="AB49" s="35"/>
    </row>
    <row r="50" spans="1:28" ht="18" customHeight="1">
      <c r="A50" s="45"/>
      <c r="B50" s="52">
        <f>B49+1</f>
        <v>41</v>
      </c>
      <c r="C50" s="53">
        <f>IF(AND(I49&gt;0,I49&lt;31),I49+1,0)</f>
        <v>6</v>
      </c>
      <c r="D50" s="54">
        <f t="shared" ref="D50:I54" si="9">IF(AND(C50&gt;0,C50&lt;31),C50+1,0)</f>
        <v>7</v>
      </c>
      <c r="E50" s="54">
        <f t="shared" si="9"/>
        <v>8</v>
      </c>
      <c r="F50" s="54">
        <f t="shared" si="9"/>
        <v>9</v>
      </c>
      <c r="G50" s="54">
        <f t="shared" si="9"/>
        <v>10</v>
      </c>
      <c r="H50" s="55">
        <f t="shared" si="9"/>
        <v>11</v>
      </c>
      <c r="I50" s="56">
        <f t="shared" si="9"/>
        <v>12</v>
      </c>
      <c r="J50" s="51"/>
      <c r="K50" s="52">
        <f>K49+1</f>
        <v>45</v>
      </c>
      <c r="L50" s="53">
        <f>IF(AND(R49&gt;0,R49&lt;30),R49+1,0)</f>
        <v>3</v>
      </c>
      <c r="M50" s="54">
        <f t="shared" ref="M50:R54" si="10">IF(AND(L50&gt;0,L50&lt;30),L50+1,0)</f>
        <v>4</v>
      </c>
      <c r="N50" s="54">
        <f t="shared" si="10"/>
        <v>5</v>
      </c>
      <c r="O50" s="54">
        <f t="shared" si="10"/>
        <v>6</v>
      </c>
      <c r="P50" s="54">
        <f t="shared" si="10"/>
        <v>7</v>
      </c>
      <c r="Q50" s="55">
        <f t="shared" si="10"/>
        <v>8</v>
      </c>
      <c r="R50" s="56">
        <f t="shared" si="10"/>
        <v>9</v>
      </c>
      <c r="S50" s="51"/>
      <c r="T50" s="52">
        <f>T49+1</f>
        <v>49</v>
      </c>
      <c r="U50" s="53">
        <f>IF(AND(AA49&gt;0,AA49&lt;31),AA49+1,0)</f>
        <v>8</v>
      </c>
      <c r="V50" s="54">
        <f t="shared" ref="V50:AA54" si="11">IF(AND(U50&gt;0,U50&lt;31),U50+1,0)</f>
        <v>9</v>
      </c>
      <c r="W50" s="54">
        <f t="shared" si="11"/>
        <v>10</v>
      </c>
      <c r="X50" s="54">
        <f t="shared" si="11"/>
        <v>11</v>
      </c>
      <c r="Y50" s="54">
        <f t="shared" si="11"/>
        <v>12</v>
      </c>
      <c r="Z50" s="65">
        <f t="shared" si="11"/>
        <v>13</v>
      </c>
      <c r="AA50" s="56">
        <f t="shared" si="11"/>
        <v>14</v>
      </c>
      <c r="AB50" s="35"/>
    </row>
    <row r="51" spans="1:28" ht="18" customHeight="1">
      <c r="A51" s="45"/>
      <c r="B51" s="52">
        <f>B50+1</f>
        <v>42</v>
      </c>
      <c r="C51" s="53">
        <f>IF(AND(I50&gt;0,I50&lt;31),I50+1,0)</f>
        <v>13</v>
      </c>
      <c r="D51" s="54">
        <f t="shared" si="9"/>
        <v>14</v>
      </c>
      <c r="E51" s="54">
        <f t="shared" si="9"/>
        <v>15</v>
      </c>
      <c r="F51" s="54">
        <f t="shared" si="9"/>
        <v>16</v>
      </c>
      <c r="G51" s="54">
        <f t="shared" si="9"/>
        <v>17</v>
      </c>
      <c r="H51" s="55">
        <f t="shared" si="9"/>
        <v>18</v>
      </c>
      <c r="I51" s="56">
        <f t="shared" si="9"/>
        <v>19</v>
      </c>
      <c r="J51" s="51"/>
      <c r="K51" s="52">
        <f>K50+1</f>
        <v>46</v>
      </c>
      <c r="L51" s="53">
        <f>IF(AND(R50&gt;0,R50&lt;30),R50+1,0)</f>
        <v>10</v>
      </c>
      <c r="M51" s="54">
        <f t="shared" si="10"/>
        <v>11</v>
      </c>
      <c r="N51" s="54">
        <f t="shared" si="10"/>
        <v>12</v>
      </c>
      <c r="O51" s="54">
        <f t="shared" si="10"/>
        <v>13</v>
      </c>
      <c r="P51" s="54">
        <f t="shared" si="10"/>
        <v>14</v>
      </c>
      <c r="Q51" s="55">
        <f t="shared" si="10"/>
        <v>15</v>
      </c>
      <c r="R51" s="56">
        <f t="shared" si="10"/>
        <v>16</v>
      </c>
      <c r="S51" s="51"/>
      <c r="T51" s="52">
        <f>T50+1</f>
        <v>50</v>
      </c>
      <c r="U51" s="53">
        <f>IF(AND(AA50&gt;0,AA50&lt;31),AA50+1,0)</f>
        <v>15</v>
      </c>
      <c r="V51" s="54">
        <f t="shared" si="11"/>
        <v>16</v>
      </c>
      <c r="W51" s="54">
        <f t="shared" si="11"/>
        <v>17</v>
      </c>
      <c r="X51" s="54">
        <f t="shared" si="11"/>
        <v>18</v>
      </c>
      <c r="Y51" s="54">
        <f t="shared" si="11"/>
        <v>19</v>
      </c>
      <c r="Z51" s="65">
        <f t="shared" si="11"/>
        <v>20</v>
      </c>
      <c r="AA51" s="56">
        <f t="shared" si="11"/>
        <v>21</v>
      </c>
      <c r="AB51" s="35"/>
    </row>
    <row r="52" spans="1:28" ht="18" customHeight="1">
      <c r="A52" s="45"/>
      <c r="B52" s="52">
        <f>B51+1</f>
        <v>43</v>
      </c>
      <c r="C52" s="53">
        <f>IF(AND(I51&gt;0,I51&lt;31),I51+1,0)</f>
        <v>20</v>
      </c>
      <c r="D52" s="54">
        <f t="shared" si="9"/>
        <v>21</v>
      </c>
      <c r="E52" s="54">
        <f t="shared" si="9"/>
        <v>22</v>
      </c>
      <c r="F52" s="54">
        <f t="shared" si="9"/>
        <v>23</v>
      </c>
      <c r="G52" s="54">
        <f t="shared" si="9"/>
        <v>24</v>
      </c>
      <c r="H52" s="55">
        <f t="shared" si="9"/>
        <v>25</v>
      </c>
      <c r="I52" s="56">
        <f t="shared" si="9"/>
        <v>26</v>
      </c>
      <c r="J52" s="51"/>
      <c r="K52" s="52">
        <f>K51+1</f>
        <v>47</v>
      </c>
      <c r="L52" s="53">
        <f>IF(AND(R51&gt;0,R51&lt;30),R51+1,0)</f>
        <v>17</v>
      </c>
      <c r="M52" s="54">
        <f t="shared" si="10"/>
        <v>18</v>
      </c>
      <c r="N52" s="54">
        <f t="shared" si="10"/>
        <v>19</v>
      </c>
      <c r="O52" s="54">
        <f t="shared" si="10"/>
        <v>20</v>
      </c>
      <c r="P52" s="54">
        <f t="shared" si="10"/>
        <v>21</v>
      </c>
      <c r="Q52" s="55">
        <f t="shared" si="10"/>
        <v>22</v>
      </c>
      <c r="R52" s="56">
        <f t="shared" si="10"/>
        <v>23</v>
      </c>
      <c r="S52" s="51"/>
      <c r="T52" s="52">
        <f>T51+1</f>
        <v>51</v>
      </c>
      <c r="U52" s="53">
        <f>IF(AND(AA51&gt;0,AA51&lt;31),AA51+1,0)</f>
        <v>22</v>
      </c>
      <c r="V52" s="54">
        <f t="shared" si="11"/>
        <v>23</v>
      </c>
      <c r="W52" s="54">
        <f t="shared" si="11"/>
        <v>24</v>
      </c>
      <c r="X52" s="66">
        <f t="shared" si="11"/>
        <v>25</v>
      </c>
      <c r="Y52" s="54">
        <f t="shared" si="11"/>
        <v>26</v>
      </c>
      <c r="Z52" s="65">
        <f t="shared" si="11"/>
        <v>27</v>
      </c>
      <c r="AA52" s="56">
        <f t="shared" si="11"/>
        <v>28</v>
      </c>
      <c r="AB52" s="35"/>
    </row>
    <row r="53" spans="1:28" ht="18" customHeight="1">
      <c r="A53" s="45"/>
      <c r="B53" s="52">
        <f>B52+1</f>
        <v>44</v>
      </c>
      <c r="C53" s="53">
        <f>IF(AND(I52&gt;0,I52&lt;31),I52+1,0)</f>
        <v>27</v>
      </c>
      <c r="D53" s="54">
        <f t="shared" si="9"/>
        <v>28</v>
      </c>
      <c r="E53" s="54">
        <f t="shared" si="9"/>
        <v>29</v>
      </c>
      <c r="F53" s="54">
        <f t="shared" si="9"/>
        <v>30</v>
      </c>
      <c r="G53" s="54">
        <f t="shared" si="9"/>
        <v>31</v>
      </c>
      <c r="H53" s="55">
        <f t="shared" si="9"/>
        <v>0</v>
      </c>
      <c r="I53" s="56">
        <f t="shared" si="9"/>
        <v>0</v>
      </c>
      <c r="J53" s="51"/>
      <c r="K53" s="52">
        <f>K52+1</f>
        <v>48</v>
      </c>
      <c r="L53" s="53">
        <f>IF(AND(R52&gt;0,R52&lt;30),R52+1,0)</f>
        <v>24</v>
      </c>
      <c r="M53" s="54">
        <f t="shared" si="10"/>
        <v>25</v>
      </c>
      <c r="N53" s="54">
        <f t="shared" si="10"/>
        <v>26</v>
      </c>
      <c r="O53" s="54">
        <f t="shared" si="10"/>
        <v>27</v>
      </c>
      <c r="P53" s="54">
        <f t="shared" si="10"/>
        <v>28</v>
      </c>
      <c r="Q53" s="55">
        <f t="shared" si="10"/>
        <v>29</v>
      </c>
      <c r="R53" s="56">
        <f t="shared" si="10"/>
        <v>30</v>
      </c>
      <c r="S53" s="51"/>
      <c r="T53" s="52">
        <f>T52+1</f>
        <v>52</v>
      </c>
      <c r="U53" s="53">
        <f>IF(AND(AA52&gt;0,AA52&lt;31),AA52+1,0)</f>
        <v>29</v>
      </c>
      <c r="V53" s="54">
        <f t="shared" si="11"/>
        <v>30</v>
      </c>
      <c r="W53" s="54">
        <f t="shared" si="11"/>
        <v>31</v>
      </c>
      <c r="X53" s="54">
        <f t="shared" si="11"/>
        <v>0</v>
      </c>
      <c r="Y53" s="54">
        <f t="shared" si="11"/>
        <v>0</v>
      </c>
      <c r="Z53" s="65">
        <f t="shared" si="11"/>
        <v>0</v>
      </c>
      <c r="AA53" s="56">
        <f t="shared" si="11"/>
        <v>0</v>
      </c>
      <c r="AB53" s="35"/>
    </row>
    <row r="54" spans="1:28" ht="18" customHeight="1" thickBot="1">
      <c r="A54" s="45"/>
      <c r="B54" s="57">
        <f>IF(C54=0,0,B53+1)</f>
        <v>0</v>
      </c>
      <c r="C54" s="62">
        <f>IF(AND(I53&gt;0,I53&lt;31),I53+1,0)</f>
        <v>0</v>
      </c>
      <c r="D54" s="59">
        <f t="shared" si="9"/>
        <v>0</v>
      </c>
      <c r="E54" s="59">
        <f t="shared" si="9"/>
        <v>0</v>
      </c>
      <c r="F54" s="59">
        <f t="shared" si="9"/>
        <v>0</v>
      </c>
      <c r="G54" s="59">
        <f t="shared" si="9"/>
        <v>0</v>
      </c>
      <c r="H54" s="60">
        <f t="shared" si="9"/>
        <v>0</v>
      </c>
      <c r="I54" s="61">
        <f t="shared" si="9"/>
        <v>0</v>
      </c>
      <c r="J54" s="51"/>
      <c r="K54" s="57">
        <f>IF(L54=0,0,K53+1)</f>
        <v>0</v>
      </c>
      <c r="L54" s="62">
        <f>IF(AND(R53&gt;0,R53&lt;30),R53+1,0)</f>
        <v>0</v>
      </c>
      <c r="M54" s="59">
        <f t="shared" si="10"/>
        <v>0</v>
      </c>
      <c r="N54" s="59">
        <f t="shared" si="10"/>
        <v>0</v>
      </c>
      <c r="O54" s="59">
        <f t="shared" si="10"/>
        <v>0</v>
      </c>
      <c r="P54" s="59">
        <f t="shared" si="10"/>
        <v>0</v>
      </c>
      <c r="Q54" s="60">
        <f t="shared" si="10"/>
        <v>0</v>
      </c>
      <c r="R54" s="61">
        <f t="shared" si="10"/>
        <v>0</v>
      </c>
      <c r="S54" s="51"/>
      <c r="T54" s="57">
        <f>IF(U54=0,0,T53+1)</f>
        <v>0</v>
      </c>
      <c r="U54" s="58">
        <f>IF(AND(AA53&gt;0,AA53&lt;31),AA53+1,0)</f>
        <v>0</v>
      </c>
      <c r="V54" s="59">
        <f t="shared" si="11"/>
        <v>0</v>
      </c>
      <c r="W54" s="59">
        <f t="shared" si="11"/>
        <v>0</v>
      </c>
      <c r="X54" s="59">
        <f t="shared" si="11"/>
        <v>0</v>
      </c>
      <c r="Y54" s="59">
        <f t="shared" si="11"/>
        <v>0</v>
      </c>
      <c r="Z54" s="60">
        <f t="shared" si="11"/>
        <v>0</v>
      </c>
      <c r="AA54" s="61">
        <f t="shared" si="11"/>
        <v>0</v>
      </c>
      <c r="AB54" s="35"/>
    </row>
    <row r="55" spans="1:28" ht="18" customHeight="1">
      <c r="A55" s="39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5"/>
    </row>
    <row r="56" spans="1:28" ht="18" customHeight="1" thickBot="1">
      <c r="A56" s="128"/>
      <c r="B56" s="129"/>
      <c r="C56" s="130"/>
      <c r="D56" s="131"/>
      <c r="E56" s="131"/>
      <c r="F56" s="131"/>
      <c r="G56" s="131"/>
      <c r="H56" s="131"/>
      <c r="I56" s="131"/>
      <c r="J56" s="131"/>
      <c r="K56" s="131"/>
      <c r="L56" s="131"/>
      <c r="M56" s="132"/>
      <c r="N56" s="133"/>
      <c r="O56" s="133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67"/>
      <c r="AB56" s="68"/>
    </row>
    <row r="57" spans="1:28">
      <c r="A57" s="146" t="s">
        <v>21</v>
      </c>
      <c r="B57" s="147"/>
      <c r="C57" s="147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5"/>
    </row>
    <row r="58" spans="1:28">
      <c r="A58" s="136"/>
      <c r="B58" s="137"/>
      <c r="C58" s="143">
        <f>DATE(I15,1,1)</f>
        <v>41275</v>
      </c>
      <c r="D58" s="143"/>
      <c r="E58" s="144" t="s">
        <v>45</v>
      </c>
      <c r="F58" s="144"/>
      <c r="G58" s="144"/>
      <c r="H58" s="144"/>
      <c r="I58" s="144"/>
      <c r="J58" s="138"/>
      <c r="K58" s="143">
        <f>DATE($I$15,5,1)</f>
        <v>41395</v>
      </c>
      <c r="L58" s="143"/>
      <c r="M58" s="144" t="s">
        <v>46</v>
      </c>
      <c r="N58" s="144"/>
      <c r="O58" s="144"/>
      <c r="P58" s="144"/>
      <c r="Q58" s="144"/>
      <c r="R58" s="137"/>
      <c r="S58" s="143">
        <f>DATE($I$15,10,5)</f>
        <v>41552</v>
      </c>
      <c r="T58" s="143"/>
      <c r="U58" s="144" t="s">
        <v>47</v>
      </c>
      <c r="V58" s="144"/>
      <c r="W58" s="144"/>
      <c r="X58" s="144"/>
      <c r="Y58" s="144"/>
      <c r="Z58" s="137"/>
      <c r="AA58" s="137"/>
      <c r="AB58" s="139"/>
    </row>
    <row r="59" spans="1:28">
      <c r="A59" s="136"/>
      <c r="B59" s="137"/>
      <c r="C59" s="143">
        <f>D10</f>
        <v>41317</v>
      </c>
      <c r="D59" s="143"/>
      <c r="E59" s="144" t="s">
        <v>23</v>
      </c>
      <c r="F59" s="144"/>
      <c r="G59" s="144"/>
      <c r="H59" s="144"/>
      <c r="I59" s="144"/>
      <c r="J59" s="138"/>
      <c r="K59" s="143">
        <f>DATE($I$15,6,10)</f>
        <v>41435</v>
      </c>
      <c r="L59" s="143"/>
      <c r="M59" s="144" t="s">
        <v>48</v>
      </c>
      <c r="N59" s="144"/>
      <c r="O59" s="144"/>
      <c r="P59" s="144"/>
      <c r="Q59" s="144"/>
      <c r="R59" s="137"/>
      <c r="S59" s="143">
        <f>DATE($I$15,11,1)</f>
        <v>41579</v>
      </c>
      <c r="T59" s="143"/>
      <c r="U59" s="144" t="s">
        <v>49</v>
      </c>
      <c r="V59" s="144"/>
      <c r="W59" s="144"/>
      <c r="X59" s="144"/>
      <c r="Y59" s="144"/>
      <c r="Z59" s="137"/>
      <c r="AA59" s="137"/>
      <c r="AB59" s="139"/>
    </row>
    <row r="60" spans="1:28">
      <c r="A60" s="136"/>
      <c r="B60" s="137"/>
      <c r="C60" s="143">
        <f>D12</f>
        <v>41362</v>
      </c>
      <c r="D60" s="143"/>
      <c r="E60" s="144" t="s">
        <v>50</v>
      </c>
      <c r="F60" s="144"/>
      <c r="G60" s="144"/>
      <c r="H60" s="144"/>
      <c r="I60" s="144"/>
      <c r="J60" s="138"/>
      <c r="K60" s="143">
        <f>DATE($I$15,6,13)</f>
        <v>41438</v>
      </c>
      <c r="L60" s="143"/>
      <c r="M60" s="144" t="s">
        <v>51</v>
      </c>
      <c r="N60" s="144"/>
      <c r="O60" s="144"/>
      <c r="P60" s="144"/>
      <c r="Q60" s="144"/>
      <c r="R60" s="137"/>
      <c r="S60" s="143">
        <f>DATE($I$15,12,1)</f>
        <v>41609</v>
      </c>
      <c r="T60" s="143"/>
      <c r="U60" s="144" t="s">
        <v>52</v>
      </c>
      <c r="V60" s="144"/>
      <c r="W60" s="144"/>
      <c r="X60" s="144"/>
      <c r="Y60" s="144"/>
      <c r="Z60" s="144"/>
      <c r="AA60" s="137"/>
      <c r="AB60" s="139"/>
    </row>
    <row r="61" spans="1:28">
      <c r="A61" s="136"/>
      <c r="B61" s="137"/>
      <c r="C61" s="143">
        <f>D9</f>
        <v>41364</v>
      </c>
      <c r="D61" s="143"/>
      <c r="E61" s="144" t="s">
        <v>22</v>
      </c>
      <c r="F61" s="144"/>
      <c r="G61" s="144"/>
      <c r="H61" s="144"/>
      <c r="I61" s="144"/>
      <c r="J61" s="138"/>
      <c r="K61" s="143">
        <f>D13</f>
        <v>41424</v>
      </c>
      <c r="L61" s="143"/>
      <c r="M61" s="144" t="s">
        <v>53</v>
      </c>
      <c r="N61" s="144"/>
      <c r="O61" s="144"/>
      <c r="P61" s="144"/>
      <c r="Q61" s="144"/>
      <c r="R61" s="137"/>
      <c r="S61" s="143">
        <f>DATE($I$15,12,8)</f>
        <v>41616</v>
      </c>
      <c r="T61" s="143"/>
      <c r="U61" s="144" t="s">
        <v>54</v>
      </c>
      <c r="V61" s="144"/>
      <c r="W61" s="144"/>
      <c r="X61" s="144"/>
      <c r="Y61" s="144"/>
      <c r="Z61" s="137"/>
      <c r="AA61" s="137"/>
      <c r="AB61" s="139"/>
    </row>
    <row r="62" spans="1:28" ht="13.5" thickBot="1">
      <c r="A62" s="128"/>
      <c r="B62" s="129"/>
      <c r="C62" s="145">
        <f>DATE(I15,4,25)</f>
        <v>41389</v>
      </c>
      <c r="D62" s="145"/>
      <c r="E62" s="142" t="s">
        <v>55</v>
      </c>
      <c r="F62" s="142"/>
      <c r="G62" s="142"/>
      <c r="H62" s="142"/>
      <c r="I62" s="142"/>
      <c r="J62" s="131"/>
      <c r="K62" s="145">
        <f>DATE($I$15,8,15)</f>
        <v>41501</v>
      </c>
      <c r="L62" s="145"/>
      <c r="M62" s="142" t="s">
        <v>56</v>
      </c>
      <c r="N62" s="142"/>
      <c r="O62" s="142"/>
      <c r="P62" s="142"/>
      <c r="Q62" s="142"/>
      <c r="R62" s="129"/>
      <c r="S62" s="145">
        <f>DATE($I$15,12,25)</f>
        <v>41633</v>
      </c>
      <c r="T62" s="145"/>
      <c r="U62" s="142" t="s">
        <v>57</v>
      </c>
      <c r="V62" s="142"/>
      <c r="W62" s="142"/>
      <c r="X62" s="142"/>
      <c r="Y62" s="142"/>
      <c r="Z62" s="129"/>
      <c r="AA62" s="129"/>
      <c r="AB62" s="140"/>
    </row>
    <row r="65" spans="10:10">
      <c r="J65" s="141"/>
    </row>
  </sheetData>
  <sheetProtection sheet="1" objects="1" scenarios="1"/>
  <mergeCells count="57">
    <mergeCell ref="A11:C11"/>
    <mergeCell ref="D11:F11"/>
    <mergeCell ref="A8:B8"/>
    <mergeCell ref="A9:C9"/>
    <mergeCell ref="D9:F9"/>
    <mergeCell ref="A10:C10"/>
    <mergeCell ref="D10:F10"/>
    <mergeCell ref="A12:C12"/>
    <mergeCell ref="D12:F12"/>
    <mergeCell ref="A13:C13"/>
    <mergeCell ref="D13:F13"/>
    <mergeCell ref="I15:K15"/>
    <mergeCell ref="P18:Q18"/>
    <mergeCell ref="B20:I20"/>
    <mergeCell ref="K20:R20"/>
    <mergeCell ref="T20:AA20"/>
    <mergeCell ref="B29:I29"/>
    <mergeCell ref="K29:R29"/>
    <mergeCell ref="T29:AA29"/>
    <mergeCell ref="J18:O18"/>
    <mergeCell ref="B38:I38"/>
    <mergeCell ref="K38:R38"/>
    <mergeCell ref="T38:AA38"/>
    <mergeCell ref="B47:I47"/>
    <mergeCell ref="K47:R47"/>
    <mergeCell ref="T47:AA47"/>
    <mergeCell ref="A57:C57"/>
    <mergeCell ref="C58:D58"/>
    <mergeCell ref="E58:I58"/>
    <mergeCell ref="K58:L58"/>
    <mergeCell ref="M58:Q58"/>
    <mergeCell ref="U60:Z60"/>
    <mergeCell ref="U58:Y58"/>
    <mergeCell ref="C59:D59"/>
    <mergeCell ref="E59:I59"/>
    <mergeCell ref="K59:L59"/>
    <mergeCell ref="M59:Q59"/>
    <mergeCell ref="S59:T59"/>
    <mergeCell ref="U59:Y59"/>
    <mergeCell ref="S58:T58"/>
    <mergeCell ref="C60:D60"/>
    <mergeCell ref="E60:I60"/>
    <mergeCell ref="K60:L60"/>
    <mergeCell ref="M60:Q60"/>
    <mergeCell ref="S60:T60"/>
    <mergeCell ref="U62:Y62"/>
    <mergeCell ref="C61:D61"/>
    <mergeCell ref="E61:I61"/>
    <mergeCell ref="K61:L61"/>
    <mergeCell ref="M61:Q61"/>
    <mergeCell ref="S61:T61"/>
    <mergeCell ref="U61:Y61"/>
    <mergeCell ref="C62:D62"/>
    <mergeCell ref="E62:I62"/>
    <mergeCell ref="K62:L62"/>
    <mergeCell ref="M62:Q62"/>
    <mergeCell ref="S62:T62"/>
  </mergeCells>
  <conditionalFormatting sqref="C22:I22 U49:AA49 L49:R49">
    <cfRule type="cellIs" dxfId="24" priority="2" stopIfTrue="1" operator="equal">
      <formula>1</formula>
    </cfRule>
  </conditionalFormatting>
  <conditionalFormatting sqref="U52:AA53">
    <cfRule type="cellIs" dxfId="23" priority="3" stopIfTrue="1" operator="equal">
      <formula>25</formula>
    </cfRule>
  </conditionalFormatting>
  <conditionalFormatting sqref="L42:R42">
    <cfRule type="cellIs" dxfId="22" priority="4" stopIfTrue="1" operator="equal">
      <formula>15</formula>
    </cfRule>
  </conditionalFormatting>
  <conditionalFormatting sqref="C49:I50">
    <cfRule type="cellIs" dxfId="21" priority="5" stopIfTrue="1" operator="equal">
      <formula>5</formula>
    </cfRule>
  </conditionalFormatting>
  <conditionalFormatting sqref="U50:AA50">
    <cfRule type="cellIs" dxfId="20" priority="6" stopIfTrue="1" operator="equal">
      <formula>8</formula>
    </cfRule>
  </conditionalFormatting>
  <conditionalFormatting sqref="L22:R26">
    <cfRule type="cellIs" dxfId="19" priority="7" stopIfTrue="1" operator="equal">
      <formula>IF(MONTH($D$10)=2,DAY($D$10),-1)</formula>
    </cfRule>
  </conditionalFormatting>
  <conditionalFormatting sqref="U22:AA27">
    <cfRule type="cellIs" dxfId="18" priority="8" stopIfTrue="1" operator="equal">
      <formula>IF(MONTH($D$9)=3,DAY($D$9),-1)</formula>
    </cfRule>
    <cfRule type="cellIs" dxfId="17" priority="9" stopIfTrue="1" operator="equal">
      <formula>IF(MONTH($D$10)=3,DAY($D$10),-1)</formula>
    </cfRule>
    <cfRule type="cellIs" dxfId="16" priority="10" stopIfTrue="1" operator="equal">
      <formula>IF(MONTH($D$12)=3,DAY($D$12),-1)</formula>
    </cfRule>
  </conditionalFormatting>
  <conditionalFormatting sqref="C31:I35">
    <cfRule type="cellIs" dxfId="15" priority="11" stopIfTrue="1" operator="equal">
      <formula>25</formula>
    </cfRule>
    <cfRule type="cellIs" dxfId="14" priority="12" stopIfTrue="1" operator="equal">
      <formula>IF(MONTH($D$9)=4,DAY($D$9),-1)</formula>
    </cfRule>
    <cfRule type="cellIs" dxfId="13" priority="13" stopIfTrue="1" operator="equal">
      <formula>IF(MONTH($D$12)=4,DAY($D$12),-1)</formula>
    </cfRule>
  </conditionalFormatting>
  <conditionalFormatting sqref="L31:R35">
    <cfRule type="cellIs" dxfId="12" priority="14" stopIfTrue="1" operator="equal">
      <formula>1</formula>
    </cfRule>
    <cfRule type="cellIs" dxfId="11" priority="15" stopIfTrue="1" operator="equal">
      <formula>IF(MONTH($D$13)=5,DAY($D$13),-1)</formula>
    </cfRule>
  </conditionalFormatting>
  <conditionalFormatting sqref="U31:AA35">
    <cfRule type="cellIs" dxfId="10" priority="16" stopIfTrue="1" operator="equal">
      <formula>10</formula>
    </cfRule>
    <cfRule type="cellIs" dxfId="9" priority="17" stopIfTrue="1" operator="equal">
      <formula>13</formula>
    </cfRule>
    <cfRule type="cellIs" dxfId="8" priority="18" stopIfTrue="1" operator="equal">
      <formula>IF(MONTH($D$13)=6,DAY($D$13),-1)</formula>
    </cfRule>
  </conditionalFormatting>
  <conditionalFormatting sqref="C40:I44">
    <cfRule type="cellIs" dxfId="7" priority="19" stopIfTrue="1" operator="equal">
      <formula>IF(MONTH($D$13)=7,DAY($D$13),-1)</formula>
    </cfRule>
  </conditionalFormatting>
  <conditionalFormatting sqref="B20:AA54">
    <cfRule type="cellIs" dxfId="6" priority="1" operator="equal">
      <formula>0</formula>
    </cfRule>
  </conditionalFormatting>
  <hyperlinks>
    <hyperlink ref="B20:I20" location="'1'!A1" display="JANEIRO"/>
    <hyperlink ref="K20:R20" location="'2'!A1" display="FEVEREIRO"/>
    <hyperlink ref="T20:AA20" location="'3'!A1" display="MARÇO"/>
    <hyperlink ref="B29:I29" location="'4'!A1" display="ABRIL"/>
    <hyperlink ref="K29:R29" location="'5'!A1" display="MAIO"/>
    <hyperlink ref="T29:AA29" location="'6'!A1" display="JUNHO"/>
    <hyperlink ref="B38:I38" location="'7'!A1" display="JULHO"/>
    <hyperlink ref="K38:R38" location="'8'!A1" display="AGOSTO"/>
    <hyperlink ref="T38:AA38" location="'9'!A1" display="SETEMBRO"/>
    <hyperlink ref="B47:I47" location="'10'!A1" display="OUTUBRO"/>
    <hyperlink ref="K47:R47" location="'11'!A1" display="NOVEMBRO"/>
    <hyperlink ref="T47:AA47" location="'12'!A1" display="DEZEMBRO"/>
  </hyperlinks>
  <pageMargins left="0.511811024" right="0.511811024" top="0.78740157499999996" bottom="0.78740157499999996" header="0.31496062000000002" footer="0.31496062000000002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I67"/>
  <sheetViews>
    <sheetView showGridLines="0" tabSelected="1" zoomScaleSheetLayoutView="100"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CI18" sqref="CI18:CJ18"/>
    </sheetView>
  </sheetViews>
  <sheetFormatPr defaultRowHeight="15"/>
  <cols>
    <col min="1" max="1" width="1.5703125" style="79" customWidth="1"/>
    <col min="2" max="85" width="1.7109375" style="79" customWidth="1"/>
    <col min="86" max="86" width="2.42578125" style="79" customWidth="1"/>
    <col min="87" max="87" width="1.5703125" style="79" customWidth="1"/>
    <col min="88" max="88" width="2.5703125" style="79" customWidth="1"/>
    <col min="89" max="16384" width="9.140625" style="79"/>
  </cols>
  <sheetData>
    <row r="1" spans="2:87" ht="9" customHeight="1">
      <c r="AD1" s="184" t="s">
        <v>7</v>
      </c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</row>
    <row r="2" spans="2:87" ht="9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4">
        <v>2</v>
      </c>
      <c r="BQ2" s="85"/>
      <c r="BR2" s="85"/>
      <c r="BS2" s="85"/>
      <c r="BU2" s="83"/>
      <c r="BV2" s="168">
        <f>Times!I15</f>
        <v>2013</v>
      </c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86"/>
      <c r="CI2" s="86"/>
    </row>
    <row r="3" spans="2:87" ht="9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4"/>
      <c r="BQ3" s="85"/>
      <c r="BR3" s="85"/>
      <c r="BS3" s="85"/>
      <c r="BU3" s="83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87"/>
    </row>
    <row r="4" spans="2:87" ht="9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8"/>
      <c r="BR4" s="88"/>
      <c r="BS4" s="88"/>
      <c r="BU4" s="83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</row>
    <row r="5" spans="2:87" ht="9" customHeight="1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0"/>
      <c r="BQ5" s="88"/>
      <c r="BR5" s="88"/>
      <c r="BS5" s="88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</row>
    <row r="6" spans="2:87" ht="9" customHeight="1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1"/>
      <c r="AE6" s="91"/>
      <c r="AF6" s="92"/>
      <c r="AG6" s="92"/>
      <c r="AH6" s="92"/>
      <c r="AI6" s="92"/>
      <c r="AJ6" s="92"/>
      <c r="AK6" s="92"/>
      <c r="AL6" s="186" t="s">
        <v>58</v>
      </c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92"/>
      <c r="AY6" s="92"/>
      <c r="AZ6" s="92"/>
      <c r="BA6" s="92"/>
      <c r="BB6" s="92"/>
      <c r="BC6" s="92"/>
      <c r="BD6" s="92"/>
      <c r="BE6" s="92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0"/>
      <c r="BQ6" s="88"/>
      <c r="BR6" s="88"/>
      <c r="BS6" s="88"/>
      <c r="CG6" s="83"/>
    </row>
    <row r="7" spans="2:87" ht="9" customHeight="1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85" t="s">
        <v>8</v>
      </c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92"/>
      <c r="AG7" s="92"/>
      <c r="AH7" s="92"/>
      <c r="AI7" s="92"/>
      <c r="AJ7" s="92"/>
      <c r="AK7" s="92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92"/>
      <c r="AY7" s="92"/>
      <c r="AZ7" s="92"/>
      <c r="BA7" s="92"/>
      <c r="BB7" s="92"/>
      <c r="BC7" s="92"/>
      <c r="BD7" s="92"/>
      <c r="BE7" s="92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80"/>
      <c r="BQ7" s="94"/>
      <c r="BR7" s="94"/>
      <c r="BS7" s="94"/>
      <c r="CG7" s="93"/>
    </row>
    <row r="8" spans="2:87" ht="9" customHeight="1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2"/>
      <c r="AG8" s="92"/>
      <c r="AH8" s="92"/>
      <c r="AI8" s="92"/>
      <c r="AJ8" s="92"/>
      <c r="AK8" s="92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92"/>
      <c r="AY8" s="92"/>
      <c r="AZ8" s="92"/>
      <c r="BA8" s="92"/>
      <c r="BB8" s="92"/>
      <c r="BC8" s="92"/>
      <c r="BD8" s="92"/>
      <c r="BE8" s="92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80"/>
      <c r="BQ8" s="94"/>
      <c r="BR8" s="94"/>
      <c r="BS8" s="94"/>
      <c r="CG8" s="93"/>
    </row>
    <row r="9" spans="2:87" ht="9" customHeight="1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2"/>
      <c r="AG9" s="92"/>
      <c r="AH9" s="92"/>
      <c r="AI9" s="92"/>
      <c r="AJ9" s="92"/>
      <c r="AK9" s="92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92"/>
      <c r="AY9" s="92"/>
      <c r="AZ9" s="92"/>
      <c r="BA9" s="92"/>
      <c r="BB9" s="92"/>
      <c r="BC9" s="92"/>
      <c r="BD9" s="92"/>
      <c r="BE9" s="92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80"/>
      <c r="BQ9" s="94"/>
      <c r="BR9" s="94"/>
      <c r="BS9" s="94"/>
      <c r="CG9" s="93"/>
    </row>
    <row r="10" spans="2:87" ht="6" customHeight="1"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</row>
    <row r="11" spans="2:87" ht="9" customHeight="1">
      <c r="B11" s="171" t="s">
        <v>0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5" t="s">
        <v>1</v>
      </c>
      <c r="O11" s="175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8" t="s">
        <v>2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5" t="s">
        <v>3</v>
      </c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8" t="s">
        <v>4</v>
      </c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5" t="s">
        <v>5</v>
      </c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80" t="s">
        <v>6</v>
      </c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1"/>
      <c r="CH11" s="87"/>
      <c r="CI11" s="87"/>
    </row>
    <row r="12" spans="2:87" ht="9" customHeight="1"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3"/>
      <c r="CH12" s="87"/>
      <c r="CI12" s="87"/>
    </row>
    <row r="13" spans="2:87" ht="7.5" customHeight="1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9"/>
      <c r="CH13" s="87"/>
      <c r="CI13" s="87"/>
    </row>
    <row r="14" spans="2:87" ht="9" customHeight="1">
      <c r="B14" s="166">
        <f>Times!C31</f>
        <v>0</v>
      </c>
      <c r="C14" s="167"/>
      <c r="D14" s="167"/>
      <c r="E14" s="167"/>
      <c r="F14" s="100"/>
      <c r="G14" s="101"/>
      <c r="H14" s="102"/>
      <c r="I14" s="102"/>
      <c r="J14" s="102"/>
      <c r="K14" s="102"/>
      <c r="L14" s="102"/>
      <c r="M14" s="102"/>
      <c r="N14" s="154">
        <f>Times!D31</f>
        <v>1</v>
      </c>
      <c r="O14" s="154"/>
      <c r="P14" s="154"/>
      <c r="Q14" s="154"/>
      <c r="R14" s="154"/>
      <c r="S14" s="100"/>
      <c r="T14" s="101"/>
      <c r="U14" s="103"/>
      <c r="V14" s="103"/>
      <c r="W14" s="103"/>
      <c r="X14" s="103"/>
      <c r="Y14" s="102"/>
      <c r="Z14" s="154">
        <f>Times!E31</f>
        <v>2</v>
      </c>
      <c r="AA14" s="154"/>
      <c r="AB14" s="154"/>
      <c r="AC14" s="154"/>
      <c r="AD14" s="100"/>
      <c r="AE14" s="100"/>
      <c r="AF14" s="104"/>
      <c r="AG14" s="104"/>
      <c r="AH14" s="105"/>
      <c r="AI14" s="105"/>
      <c r="AJ14" s="105"/>
      <c r="AK14" s="105"/>
      <c r="AL14" s="155">
        <f>Times!F31</f>
        <v>3</v>
      </c>
      <c r="AM14" s="155"/>
      <c r="AN14" s="155"/>
      <c r="AO14" s="155"/>
      <c r="AP14" s="155"/>
      <c r="AQ14" s="100"/>
      <c r="AR14" s="104"/>
      <c r="AS14" s="104"/>
      <c r="AT14" s="105"/>
      <c r="AU14" s="105"/>
      <c r="AV14" s="105"/>
      <c r="AW14" s="105"/>
      <c r="AX14" s="155">
        <f>Times!G31</f>
        <v>4</v>
      </c>
      <c r="AY14" s="155"/>
      <c r="AZ14" s="155"/>
      <c r="BA14" s="155"/>
      <c r="BB14" s="106"/>
      <c r="BC14" s="100"/>
      <c r="BD14" s="104"/>
      <c r="BE14" s="104"/>
      <c r="BF14" s="104"/>
      <c r="BG14" s="105"/>
      <c r="BH14" s="105"/>
      <c r="BI14" s="105"/>
      <c r="BJ14" s="155">
        <f>Times!H31</f>
        <v>5</v>
      </c>
      <c r="BK14" s="155"/>
      <c r="BL14" s="155"/>
      <c r="BM14" s="155"/>
      <c r="BN14" s="106"/>
      <c r="BO14" s="106"/>
      <c r="BP14" s="100"/>
      <c r="BQ14" s="104"/>
      <c r="BR14" s="104"/>
      <c r="BS14" s="105"/>
      <c r="BT14" s="105"/>
      <c r="BU14" s="105"/>
      <c r="BV14" s="165">
        <f>Times!I31</f>
        <v>6</v>
      </c>
      <c r="BW14" s="165"/>
      <c r="BX14" s="165"/>
      <c r="BY14" s="165"/>
      <c r="BZ14" s="107"/>
      <c r="CA14" s="107"/>
      <c r="CB14" s="100"/>
      <c r="CC14" s="108"/>
      <c r="CD14" s="108"/>
      <c r="CE14" s="109"/>
      <c r="CF14" s="109"/>
      <c r="CG14" s="110"/>
      <c r="CH14" s="100"/>
    </row>
    <row r="15" spans="2:87" ht="9" customHeight="1">
      <c r="B15" s="166"/>
      <c r="C15" s="167"/>
      <c r="D15" s="167"/>
      <c r="E15" s="167"/>
      <c r="F15" s="100"/>
      <c r="G15" s="101"/>
      <c r="H15" s="102"/>
      <c r="I15" s="102"/>
      <c r="J15" s="102"/>
      <c r="K15" s="102"/>
      <c r="L15" s="102"/>
      <c r="M15" s="111"/>
      <c r="N15" s="154"/>
      <c r="O15" s="154"/>
      <c r="P15" s="154"/>
      <c r="Q15" s="154"/>
      <c r="R15" s="154"/>
      <c r="S15" s="100"/>
      <c r="T15" s="101"/>
      <c r="U15" s="103"/>
      <c r="V15" s="103"/>
      <c r="W15" s="103"/>
      <c r="X15" s="103"/>
      <c r="Y15" s="112"/>
      <c r="Z15" s="154"/>
      <c r="AA15" s="154"/>
      <c r="AB15" s="154"/>
      <c r="AC15" s="154"/>
      <c r="AD15" s="100"/>
      <c r="AE15" s="100"/>
      <c r="AF15" s="104"/>
      <c r="AG15" s="104"/>
      <c r="AH15" s="105"/>
      <c r="AI15" s="105"/>
      <c r="AJ15" s="105"/>
      <c r="AK15" s="113"/>
      <c r="AL15" s="155"/>
      <c r="AM15" s="155"/>
      <c r="AN15" s="155"/>
      <c r="AO15" s="155"/>
      <c r="AP15" s="155"/>
      <c r="AQ15" s="100"/>
      <c r="AR15" s="104"/>
      <c r="AS15" s="104"/>
      <c r="AT15" s="105"/>
      <c r="AU15" s="105"/>
      <c r="AV15" s="105"/>
      <c r="AW15" s="113"/>
      <c r="AX15" s="155"/>
      <c r="AY15" s="155"/>
      <c r="AZ15" s="155"/>
      <c r="BA15" s="155"/>
      <c r="BB15" s="106"/>
      <c r="BC15" s="100"/>
      <c r="BD15" s="104"/>
      <c r="BE15" s="104"/>
      <c r="BF15" s="104"/>
      <c r="BG15" s="105"/>
      <c r="BH15" s="105"/>
      <c r="BI15" s="113"/>
      <c r="BJ15" s="155"/>
      <c r="BK15" s="155"/>
      <c r="BL15" s="155"/>
      <c r="BM15" s="155"/>
      <c r="BN15" s="106"/>
      <c r="BO15" s="106"/>
      <c r="BP15" s="100"/>
      <c r="BQ15" s="104"/>
      <c r="BR15" s="104"/>
      <c r="BS15" s="105"/>
      <c r="BT15" s="105"/>
      <c r="BU15" s="113"/>
      <c r="BV15" s="165"/>
      <c r="BW15" s="165"/>
      <c r="BX15" s="165"/>
      <c r="BY15" s="165"/>
      <c r="BZ15" s="107"/>
      <c r="CA15" s="107"/>
      <c r="CB15" s="100"/>
      <c r="CC15" s="108"/>
      <c r="CD15" s="108"/>
      <c r="CE15" s="109"/>
      <c r="CF15" s="109"/>
      <c r="CG15" s="110"/>
      <c r="CH15" s="100"/>
    </row>
    <row r="16" spans="2:87" ht="9" customHeight="1"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/>
      <c r="N16" s="188" t="s">
        <v>61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1"/>
      <c r="Z16" s="164" t="s">
        <v>60</v>
      </c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63"/>
      <c r="AL16" s="164" t="s">
        <v>59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63"/>
      <c r="AX16" s="164" t="s">
        <v>66</v>
      </c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63"/>
      <c r="BJ16" s="164" t="s">
        <v>67</v>
      </c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63"/>
      <c r="BV16" s="156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8"/>
    </row>
    <row r="17" spans="2:86" ht="9" customHeight="1"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1"/>
      <c r="N17" s="162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1"/>
      <c r="Z17" s="156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63"/>
      <c r="AL17" s="156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63"/>
      <c r="AX17" s="156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63"/>
      <c r="BJ17" s="156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63"/>
      <c r="BV17" s="156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8"/>
    </row>
    <row r="18" spans="2:86" ht="11.25" customHeight="1"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162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1"/>
      <c r="Z18" s="156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63"/>
      <c r="AL18" s="156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63"/>
      <c r="AX18" s="156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63"/>
      <c r="BJ18" s="156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63"/>
      <c r="BV18" s="156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8"/>
    </row>
    <row r="19" spans="2:86" ht="9" customHeight="1"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1"/>
      <c r="N19" s="162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1"/>
      <c r="Z19" s="156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63"/>
      <c r="AL19" s="156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63"/>
      <c r="AX19" s="156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63"/>
      <c r="BJ19" s="156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63"/>
      <c r="BV19" s="156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8"/>
    </row>
    <row r="20" spans="2:86" ht="9" customHeight="1"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/>
      <c r="N20" s="162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1"/>
      <c r="Z20" s="156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63"/>
      <c r="AL20" s="156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63"/>
      <c r="AX20" s="156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63"/>
      <c r="BJ20" s="156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63"/>
      <c r="BV20" s="156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8"/>
    </row>
    <row r="21" spans="2:86" ht="9" customHeight="1">
      <c r="B21" s="70"/>
      <c r="C21" s="71"/>
      <c r="D21" s="71"/>
      <c r="E21" s="71"/>
      <c r="F21" s="69"/>
      <c r="G21" s="69"/>
      <c r="H21" s="69"/>
      <c r="I21" s="69"/>
      <c r="J21" s="69"/>
      <c r="K21" s="69"/>
      <c r="L21" s="69"/>
      <c r="M21" s="69"/>
      <c r="N21" s="72"/>
      <c r="O21" s="71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72"/>
      <c r="AA21" s="71"/>
      <c r="AB21" s="71"/>
      <c r="AC21" s="71"/>
      <c r="AD21" s="71"/>
      <c r="AE21" s="69"/>
      <c r="AF21" s="69"/>
      <c r="AG21" s="69"/>
      <c r="AH21" s="69"/>
      <c r="AI21" s="69"/>
      <c r="AJ21" s="69"/>
      <c r="AK21" s="69"/>
      <c r="AL21" s="72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72"/>
      <c r="AY21" s="71"/>
      <c r="AZ21" s="71"/>
      <c r="BA21" s="71"/>
      <c r="BB21" s="71"/>
      <c r="BC21" s="69"/>
      <c r="BD21" s="69"/>
      <c r="BE21" s="69"/>
      <c r="BF21" s="69"/>
      <c r="BG21" s="69"/>
      <c r="BH21" s="69"/>
      <c r="BI21" s="73"/>
      <c r="BJ21" s="72"/>
      <c r="BK21" s="69"/>
      <c r="BL21" s="69"/>
      <c r="BM21" s="74"/>
      <c r="BN21" s="74"/>
      <c r="BO21" s="74"/>
      <c r="BP21" s="74"/>
      <c r="BQ21" s="75"/>
      <c r="BR21" s="75"/>
      <c r="BS21" s="75"/>
      <c r="BT21" s="75"/>
      <c r="BU21" s="76"/>
      <c r="BV21" s="72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8"/>
    </row>
    <row r="22" spans="2:86" ht="3.75" customHeight="1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6"/>
      <c r="BJ22" s="117"/>
      <c r="BK22" s="115"/>
      <c r="BL22" s="115"/>
      <c r="BM22" s="118"/>
      <c r="BN22" s="118"/>
      <c r="BO22" s="118"/>
      <c r="BP22" s="118"/>
      <c r="BQ22" s="118"/>
      <c r="BR22" s="118"/>
      <c r="BS22" s="118"/>
      <c r="BT22" s="118"/>
      <c r="BU22" s="119"/>
      <c r="BV22" s="115"/>
      <c r="BW22" s="120"/>
      <c r="BX22" s="115"/>
      <c r="BY22" s="115"/>
      <c r="BZ22" s="115"/>
      <c r="CA22" s="115"/>
      <c r="CB22" s="115"/>
      <c r="CC22" s="115"/>
      <c r="CD22" s="115"/>
      <c r="CE22" s="115"/>
      <c r="CF22" s="115"/>
      <c r="CG22" s="121"/>
    </row>
    <row r="23" spans="2:86" ht="9" customHeight="1">
      <c r="B23" s="166">
        <f>Times!C32</f>
        <v>7</v>
      </c>
      <c r="C23" s="167"/>
      <c r="D23" s="167"/>
      <c r="E23" s="167"/>
      <c r="F23" s="100"/>
      <c r="G23" s="101"/>
      <c r="H23" s="102"/>
      <c r="I23" s="102"/>
      <c r="J23" s="102"/>
      <c r="K23" s="102"/>
      <c r="L23" s="102"/>
      <c r="M23" s="102"/>
      <c r="N23" s="154">
        <f>Times!D32</f>
        <v>8</v>
      </c>
      <c r="O23" s="154"/>
      <c r="P23" s="154"/>
      <c r="Q23" s="154"/>
      <c r="R23" s="154"/>
      <c r="S23" s="100"/>
      <c r="T23" s="101"/>
      <c r="U23" s="103"/>
      <c r="V23" s="103"/>
      <c r="W23" s="103"/>
      <c r="X23" s="103"/>
      <c r="Y23" s="102"/>
      <c r="Z23" s="154">
        <f>Times!E32</f>
        <v>9</v>
      </c>
      <c r="AA23" s="154"/>
      <c r="AB23" s="154"/>
      <c r="AC23" s="154"/>
      <c r="AD23" s="100"/>
      <c r="AE23" s="100"/>
      <c r="AF23" s="104"/>
      <c r="AG23" s="104"/>
      <c r="AH23" s="105"/>
      <c r="AI23" s="105"/>
      <c r="AJ23" s="105"/>
      <c r="AK23" s="105"/>
      <c r="AL23" s="155">
        <f>Times!F32</f>
        <v>10</v>
      </c>
      <c r="AM23" s="155"/>
      <c r="AN23" s="155"/>
      <c r="AO23" s="155"/>
      <c r="AP23" s="155"/>
      <c r="AQ23" s="100"/>
      <c r="AR23" s="104"/>
      <c r="AS23" s="104"/>
      <c r="AT23" s="105"/>
      <c r="AU23" s="105"/>
      <c r="AV23" s="105"/>
      <c r="AW23" s="105"/>
      <c r="AX23" s="155">
        <f>Times!G32</f>
        <v>11</v>
      </c>
      <c r="AY23" s="155"/>
      <c r="AZ23" s="155"/>
      <c r="BA23" s="155"/>
      <c r="BB23" s="106"/>
      <c r="BC23" s="100"/>
      <c r="BD23" s="104"/>
      <c r="BE23" s="104"/>
      <c r="BF23" s="104"/>
      <c r="BG23" s="105"/>
      <c r="BH23" s="105"/>
      <c r="BI23" s="105"/>
      <c r="BJ23" s="155">
        <f>Times!H32</f>
        <v>12</v>
      </c>
      <c r="BK23" s="155"/>
      <c r="BL23" s="155"/>
      <c r="BM23" s="155"/>
      <c r="BN23" s="106"/>
      <c r="BO23" s="106"/>
      <c r="BP23" s="100"/>
      <c r="BQ23" s="104"/>
      <c r="BR23" s="104"/>
      <c r="BS23" s="105"/>
      <c r="BT23" s="105"/>
      <c r="BU23" s="105"/>
      <c r="BV23" s="165">
        <f>Times!I32</f>
        <v>13</v>
      </c>
      <c r="BW23" s="165"/>
      <c r="BX23" s="165"/>
      <c r="BY23" s="165"/>
      <c r="BZ23" s="107"/>
      <c r="CA23" s="107"/>
      <c r="CB23" s="100"/>
      <c r="CC23" s="108"/>
      <c r="CD23" s="108"/>
      <c r="CE23" s="109"/>
      <c r="CF23" s="109"/>
      <c r="CG23" s="110"/>
      <c r="CH23" s="100"/>
    </row>
    <row r="24" spans="2:86" ht="9" customHeight="1">
      <c r="B24" s="166"/>
      <c r="C24" s="167"/>
      <c r="D24" s="167"/>
      <c r="E24" s="167"/>
      <c r="F24" s="100"/>
      <c r="G24" s="101"/>
      <c r="H24" s="102"/>
      <c r="I24" s="102"/>
      <c r="J24" s="102"/>
      <c r="K24" s="102"/>
      <c r="L24" s="102"/>
      <c r="M24" s="111"/>
      <c r="N24" s="154"/>
      <c r="O24" s="154"/>
      <c r="P24" s="154"/>
      <c r="Q24" s="154"/>
      <c r="R24" s="154"/>
      <c r="S24" s="100"/>
      <c r="T24" s="101"/>
      <c r="U24" s="103"/>
      <c r="V24" s="103"/>
      <c r="W24" s="103"/>
      <c r="X24" s="103"/>
      <c r="Y24" s="112"/>
      <c r="Z24" s="154"/>
      <c r="AA24" s="154"/>
      <c r="AB24" s="154"/>
      <c r="AC24" s="154"/>
      <c r="AD24" s="100"/>
      <c r="AE24" s="100"/>
      <c r="AF24" s="104"/>
      <c r="AG24" s="104"/>
      <c r="AH24" s="105"/>
      <c r="AI24" s="105"/>
      <c r="AJ24" s="105"/>
      <c r="AK24" s="113"/>
      <c r="AL24" s="155"/>
      <c r="AM24" s="155"/>
      <c r="AN24" s="155"/>
      <c r="AO24" s="155"/>
      <c r="AP24" s="155"/>
      <c r="AQ24" s="100"/>
      <c r="AR24" s="104"/>
      <c r="AS24" s="104"/>
      <c r="AT24" s="105"/>
      <c r="AU24" s="105"/>
      <c r="AV24" s="105"/>
      <c r="AW24" s="113"/>
      <c r="AX24" s="155"/>
      <c r="AY24" s="155"/>
      <c r="AZ24" s="155"/>
      <c r="BA24" s="155"/>
      <c r="BB24" s="106"/>
      <c r="BC24" s="100"/>
      <c r="BD24" s="104"/>
      <c r="BE24" s="104"/>
      <c r="BF24" s="104"/>
      <c r="BG24" s="105"/>
      <c r="BH24" s="105"/>
      <c r="BI24" s="113"/>
      <c r="BJ24" s="155"/>
      <c r="BK24" s="155"/>
      <c r="BL24" s="155"/>
      <c r="BM24" s="155"/>
      <c r="BN24" s="106"/>
      <c r="BO24" s="106"/>
      <c r="BP24" s="100"/>
      <c r="BQ24" s="104"/>
      <c r="BR24" s="104"/>
      <c r="BS24" s="105"/>
      <c r="BT24" s="105"/>
      <c r="BU24" s="113"/>
      <c r="BV24" s="165"/>
      <c r="BW24" s="165"/>
      <c r="BX24" s="165"/>
      <c r="BY24" s="165"/>
      <c r="BZ24" s="107"/>
      <c r="CA24" s="107"/>
      <c r="CB24" s="100"/>
      <c r="CC24" s="108"/>
      <c r="CD24" s="108"/>
      <c r="CE24" s="109"/>
      <c r="CF24" s="109"/>
      <c r="CG24" s="110"/>
      <c r="CH24" s="100"/>
    </row>
    <row r="25" spans="2:86" ht="9" customHeight="1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1"/>
      <c r="N25" s="164" t="s">
        <v>79</v>
      </c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63"/>
      <c r="Z25" s="164" t="s">
        <v>68</v>
      </c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63"/>
      <c r="AL25" s="164" t="s">
        <v>69</v>
      </c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63"/>
      <c r="AX25" s="164" t="s">
        <v>80</v>
      </c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63"/>
      <c r="BJ25" s="164" t="s">
        <v>62</v>
      </c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63"/>
      <c r="BV25" s="156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8"/>
    </row>
    <row r="26" spans="2:86" ht="9" customHeight="1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1"/>
      <c r="N26" s="156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63"/>
      <c r="Z26" s="156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63"/>
      <c r="AL26" s="156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63"/>
      <c r="AX26" s="156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63"/>
      <c r="BJ26" s="156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63"/>
      <c r="BV26" s="156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8"/>
    </row>
    <row r="27" spans="2:86" ht="11.25" customHeight="1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1"/>
      <c r="N27" s="156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63"/>
      <c r="Z27" s="156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63"/>
      <c r="AL27" s="156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63"/>
      <c r="AX27" s="156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63"/>
      <c r="BJ27" s="156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63"/>
      <c r="BV27" s="156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8"/>
    </row>
    <row r="28" spans="2:86" ht="9" customHeight="1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1"/>
      <c r="N28" s="156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63"/>
      <c r="Z28" s="156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63"/>
      <c r="AL28" s="156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63"/>
      <c r="AX28" s="156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63"/>
      <c r="BJ28" s="156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63"/>
      <c r="BV28" s="156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8"/>
    </row>
    <row r="29" spans="2:86" ht="9" customHeight="1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1"/>
      <c r="N29" s="156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63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63"/>
      <c r="AL29" s="156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63"/>
      <c r="AX29" s="156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63"/>
      <c r="BJ29" s="156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63"/>
      <c r="BV29" s="156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8"/>
    </row>
    <row r="30" spans="2:86" ht="9" customHeight="1">
      <c r="B30" s="70"/>
      <c r="C30" s="71"/>
      <c r="D30" s="71"/>
      <c r="E30" s="71"/>
      <c r="F30" s="69"/>
      <c r="G30" s="69"/>
      <c r="H30" s="69"/>
      <c r="I30" s="69"/>
      <c r="J30" s="69"/>
      <c r="K30" s="69"/>
      <c r="L30" s="69"/>
      <c r="M30" s="69"/>
      <c r="N30" s="72"/>
      <c r="O30" s="71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72"/>
      <c r="AA30" s="71"/>
      <c r="AB30" s="71"/>
      <c r="AC30" s="71"/>
      <c r="AD30" s="71"/>
      <c r="AE30" s="69"/>
      <c r="AF30" s="69"/>
      <c r="AG30" s="69"/>
      <c r="AH30" s="69"/>
      <c r="AI30" s="69"/>
      <c r="AJ30" s="69"/>
      <c r="AK30" s="69"/>
      <c r="AL30" s="72"/>
      <c r="AM30" s="7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72"/>
      <c r="AY30" s="71"/>
      <c r="AZ30" s="71"/>
      <c r="BA30" s="71"/>
      <c r="BB30" s="71"/>
      <c r="BC30" s="69"/>
      <c r="BD30" s="69"/>
      <c r="BE30" s="69"/>
      <c r="BF30" s="69"/>
      <c r="BG30" s="69"/>
      <c r="BH30" s="69"/>
      <c r="BI30" s="73"/>
      <c r="BJ30" s="72"/>
      <c r="BK30" s="69"/>
      <c r="BL30" s="69"/>
      <c r="BM30" s="74"/>
      <c r="BN30" s="74"/>
      <c r="BO30" s="74"/>
      <c r="BP30" s="74"/>
      <c r="BQ30" s="75"/>
      <c r="BR30" s="75"/>
      <c r="BS30" s="75"/>
      <c r="BT30" s="75"/>
      <c r="BU30" s="76"/>
      <c r="BV30" s="72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8"/>
    </row>
    <row r="31" spans="2:86" ht="3.75" customHeight="1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6"/>
      <c r="BJ31" s="117"/>
      <c r="BK31" s="115"/>
      <c r="BL31" s="115"/>
      <c r="BM31" s="118"/>
      <c r="BN31" s="118"/>
      <c r="BO31" s="118"/>
      <c r="BP31" s="118"/>
      <c r="BQ31" s="118"/>
      <c r="BR31" s="118"/>
      <c r="BS31" s="118"/>
      <c r="BT31" s="118"/>
      <c r="BU31" s="119"/>
      <c r="BV31" s="115"/>
      <c r="BW31" s="120"/>
      <c r="BX31" s="115"/>
      <c r="BY31" s="115"/>
      <c r="BZ31" s="115"/>
      <c r="CA31" s="115"/>
      <c r="CB31" s="115"/>
      <c r="CC31" s="115"/>
      <c r="CD31" s="115"/>
      <c r="CE31" s="115"/>
      <c r="CF31" s="115"/>
      <c r="CG31" s="121"/>
    </row>
    <row r="32" spans="2:86" ht="9" customHeight="1">
      <c r="B32" s="166">
        <f>Times!C33</f>
        <v>14</v>
      </c>
      <c r="C32" s="167"/>
      <c r="D32" s="167"/>
      <c r="E32" s="167"/>
      <c r="F32" s="100"/>
      <c r="G32" s="101"/>
      <c r="H32" s="102"/>
      <c r="I32" s="102"/>
      <c r="J32" s="102"/>
      <c r="K32" s="102"/>
      <c r="L32" s="102"/>
      <c r="M32" s="102"/>
      <c r="N32" s="154">
        <f>Times!D33</f>
        <v>15</v>
      </c>
      <c r="O32" s="154"/>
      <c r="P32" s="154"/>
      <c r="Q32" s="154"/>
      <c r="R32" s="154"/>
      <c r="S32" s="100"/>
      <c r="T32" s="101"/>
      <c r="U32" s="103"/>
      <c r="V32" s="103"/>
      <c r="W32" s="103"/>
      <c r="X32" s="103"/>
      <c r="Y32" s="102"/>
      <c r="Z32" s="154">
        <f>Times!E33</f>
        <v>16</v>
      </c>
      <c r="AA32" s="154"/>
      <c r="AB32" s="154"/>
      <c r="AC32" s="154"/>
      <c r="AD32" s="100"/>
      <c r="AE32" s="100"/>
      <c r="AF32" s="104"/>
      <c r="AG32" s="104"/>
      <c r="AH32" s="105"/>
      <c r="AI32" s="105"/>
      <c r="AJ32" s="105"/>
      <c r="AK32" s="105"/>
      <c r="AL32" s="155">
        <f>Times!F33</f>
        <v>17</v>
      </c>
      <c r="AM32" s="155"/>
      <c r="AN32" s="155"/>
      <c r="AO32" s="155"/>
      <c r="AP32" s="155"/>
      <c r="AQ32" s="100"/>
      <c r="AR32" s="104"/>
      <c r="AS32" s="104"/>
      <c r="AT32" s="105"/>
      <c r="AU32" s="105"/>
      <c r="AV32" s="105"/>
      <c r="AW32" s="105"/>
      <c r="AX32" s="155">
        <f>Times!G33</f>
        <v>18</v>
      </c>
      <c r="AY32" s="155"/>
      <c r="AZ32" s="155"/>
      <c r="BA32" s="155"/>
      <c r="BB32" s="106"/>
      <c r="BC32" s="100"/>
      <c r="BD32" s="104"/>
      <c r="BE32" s="104"/>
      <c r="BF32" s="104"/>
      <c r="BG32" s="105"/>
      <c r="BH32" s="105"/>
      <c r="BI32" s="105"/>
      <c r="BJ32" s="155">
        <f>Times!H33</f>
        <v>19</v>
      </c>
      <c r="BK32" s="155"/>
      <c r="BL32" s="155"/>
      <c r="BM32" s="155"/>
      <c r="BN32" s="106"/>
      <c r="BO32" s="106"/>
      <c r="BP32" s="100"/>
      <c r="BQ32" s="104"/>
      <c r="BR32" s="104"/>
      <c r="BS32" s="105"/>
      <c r="BT32" s="105"/>
      <c r="BU32" s="105"/>
      <c r="BV32" s="165">
        <f>Times!I33</f>
        <v>20</v>
      </c>
      <c r="BW32" s="165"/>
      <c r="BX32" s="165"/>
      <c r="BY32" s="165"/>
      <c r="BZ32" s="107"/>
      <c r="CA32" s="107"/>
      <c r="CB32" s="100"/>
      <c r="CC32" s="108"/>
      <c r="CD32" s="108"/>
      <c r="CE32" s="109"/>
      <c r="CF32" s="109"/>
      <c r="CG32" s="110"/>
      <c r="CH32" s="100"/>
    </row>
    <row r="33" spans="2:86" ht="9" customHeight="1">
      <c r="B33" s="166"/>
      <c r="C33" s="167"/>
      <c r="D33" s="167"/>
      <c r="E33" s="167"/>
      <c r="F33" s="100"/>
      <c r="G33" s="101"/>
      <c r="H33" s="102"/>
      <c r="I33" s="102"/>
      <c r="J33" s="102"/>
      <c r="K33" s="102"/>
      <c r="L33" s="102"/>
      <c r="M33" s="111"/>
      <c r="N33" s="154"/>
      <c r="O33" s="154"/>
      <c r="P33" s="154"/>
      <c r="Q33" s="154"/>
      <c r="R33" s="154"/>
      <c r="S33" s="100"/>
      <c r="T33" s="101"/>
      <c r="U33" s="103"/>
      <c r="V33" s="103"/>
      <c r="W33" s="103"/>
      <c r="X33" s="103"/>
      <c r="Y33" s="112"/>
      <c r="Z33" s="154"/>
      <c r="AA33" s="154"/>
      <c r="AB33" s="154"/>
      <c r="AC33" s="154"/>
      <c r="AD33" s="100"/>
      <c r="AE33" s="100"/>
      <c r="AF33" s="104"/>
      <c r="AG33" s="104"/>
      <c r="AH33" s="105"/>
      <c r="AI33" s="105"/>
      <c r="AJ33" s="105"/>
      <c r="AK33" s="113"/>
      <c r="AL33" s="155"/>
      <c r="AM33" s="155"/>
      <c r="AN33" s="155"/>
      <c r="AO33" s="155"/>
      <c r="AP33" s="155"/>
      <c r="AQ33" s="100"/>
      <c r="AR33" s="104"/>
      <c r="AS33" s="104"/>
      <c r="AT33" s="105"/>
      <c r="AU33" s="105"/>
      <c r="AV33" s="105"/>
      <c r="AW33" s="113"/>
      <c r="AX33" s="155"/>
      <c r="AY33" s="155"/>
      <c r="AZ33" s="155"/>
      <c r="BA33" s="155"/>
      <c r="BB33" s="106"/>
      <c r="BC33" s="100"/>
      <c r="BD33" s="104"/>
      <c r="BE33" s="104"/>
      <c r="BF33" s="104"/>
      <c r="BG33" s="105"/>
      <c r="BH33" s="105"/>
      <c r="BI33" s="113"/>
      <c r="BJ33" s="155"/>
      <c r="BK33" s="155"/>
      <c r="BL33" s="155"/>
      <c r="BM33" s="155"/>
      <c r="BN33" s="106"/>
      <c r="BO33" s="106"/>
      <c r="BP33" s="100"/>
      <c r="BQ33" s="104"/>
      <c r="BR33" s="104"/>
      <c r="BS33" s="105"/>
      <c r="BT33" s="105"/>
      <c r="BU33" s="113"/>
      <c r="BV33" s="165"/>
      <c r="BW33" s="165"/>
      <c r="BX33" s="165"/>
      <c r="BY33" s="165"/>
      <c r="BZ33" s="107"/>
      <c r="CA33" s="107"/>
      <c r="CB33" s="100"/>
      <c r="CC33" s="108"/>
      <c r="CD33" s="108"/>
      <c r="CE33" s="109"/>
      <c r="CF33" s="109"/>
      <c r="CG33" s="110"/>
      <c r="CH33" s="100"/>
    </row>
    <row r="34" spans="2:86" ht="9" customHeight="1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  <c r="N34" s="164" t="s">
        <v>70</v>
      </c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63"/>
      <c r="Z34" s="164" t="s">
        <v>71</v>
      </c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63"/>
      <c r="AL34" s="164" t="s">
        <v>72</v>
      </c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63"/>
      <c r="AX34" s="164" t="s">
        <v>63</v>
      </c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63"/>
      <c r="BJ34" s="164" t="s">
        <v>64</v>
      </c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63"/>
      <c r="BV34" s="156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</row>
    <row r="35" spans="2:86" ht="9" customHeight="1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1"/>
      <c r="N35" s="156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63"/>
      <c r="Z35" s="156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63"/>
      <c r="AL35" s="156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63"/>
      <c r="AX35" s="156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63"/>
      <c r="BJ35" s="156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63"/>
      <c r="BV35" s="156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8"/>
    </row>
    <row r="36" spans="2:86" ht="11.25" customHeight="1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1"/>
      <c r="N36" s="156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63"/>
      <c r="Z36" s="156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63"/>
      <c r="AL36" s="156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63"/>
      <c r="AX36" s="156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63"/>
      <c r="BJ36" s="156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63"/>
      <c r="BV36" s="156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</row>
    <row r="37" spans="2:86" ht="9" customHeight="1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1"/>
      <c r="N37" s="156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63"/>
      <c r="Z37" s="156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63"/>
      <c r="AL37" s="156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63"/>
      <c r="AX37" s="156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63"/>
      <c r="BJ37" s="156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63"/>
      <c r="BV37" s="156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8"/>
    </row>
    <row r="38" spans="2:86" ht="9" customHeight="1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1"/>
      <c r="N38" s="156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63"/>
      <c r="Z38" s="156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63"/>
      <c r="AL38" s="156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63"/>
      <c r="AX38" s="156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63"/>
      <c r="BJ38" s="156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63"/>
      <c r="BV38" s="156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8"/>
    </row>
    <row r="39" spans="2:86" ht="9" customHeight="1">
      <c r="B39" s="70"/>
      <c r="C39" s="71"/>
      <c r="D39" s="71"/>
      <c r="E39" s="71"/>
      <c r="F39" s="69"/>
      <c r="G39" s="69"/>
      <c r="H39" s="69"/>
      <c r="I39" s="69"/>
      <c r="J39" s="69"/>
      <c r="K39" s="69"/>
      <c r="L39" s="69"/>
      <c r="M39" s="69"/>
      <c r="N39" s="72"/>
      <c r="O39" s="71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72"/>
      <c r="AA39" s="71"/>
      <c r="AB39" s="71"/>
      <c r="AC39" s="71"/>
      <c r="AD39" s="71"/>
      <c r="AE39" s="69"/>
      <c r="AF39" s="69"/>
      <c r="AG39" s="69"/>
      <c r="AH39" s="69"/>
      <c r="AI39" s="69"/>
      <c r="AJ39" s="69"/>
      <c r="AK39" s="69"/>
      <c r="AL39" s="72"/>
      <c r="AM39" s="7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72"/>
      <c r="AY39" s="71"/>
      <c r="AZ39" s="71"/>
      <c r="BA39" s="71"/>
      <c r="BB39" s="71"/>
      <c r="BC39" s="69"/>
      <c r="BD39" s="69"/>
      <c r="BE39" s="69"/>
      <c r="BF39" s="69"/>
      <c r="BG39" s="69"/>
      <c r="BH39" s="69"/>
      <c r="BI39" s="73"/>
      <c r="BJ39" s="72"/>
      <c r="BK39" s="69"/>
      <c r="BL39" s="69"/>
      <c r="BM39" s="74"/>
      <c r="BN39" s="74"/>
      <c r="BO39" s="74"/>
      <c r="BP39" s="74"/>
      <c r="BQ39" s="75"/>
      <c r="BR39" s="75"/>
      <c r="BS39" s="75"/>
      <c r="BT39" s="75"/>
      <c r="BU39" s="76"/>
      <c r="BV39" s="72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8"/>
    </row>
    <row r="40" spans="2:86" ht="3.75" customHeight="1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6"/>
      <c r="BJ40" s="117"/>
      <c r="BK40" s="115"/>
      <c r="BL40" s="115"/>
      <c r="BM40" s="118"/>
      <c r="BN40" s="118"/>
      <c r="BO40" s="118"/>
      <c r="BP40" s="118"/>
      <c r="BQ40" s="118"/>
      <c r="BR40" s="118"/>
      <c r="BS40" s="118"/>
      <c r="BT40" s="118"/>
      <c r="BU40" s="119"/>
      <c r="BV40" s="115"/>
      <c r="BW40" s="120"/>
      <c r="BX40" s="115"/>
      <c r="BY40" s="115"/>
      <c r="BZ40" s="115"/>
      <c r="CA40" s="115"/>
      <c r="CB40" s="115"/>
      <c r="CC40" s="115"/>
      <c r="CD40" s="115"/>
      <c r="CE40" s="115"/>
      <c r="CF40" s="115"/>
      <c r="CG40" s="121"/>
    </row>
    <row r="41" spans="2:86" ht="9" customHeight="1">
      <c r="B41" s="166">
        <f>Times!C34</f>
        <v>21</v>
      </c>
      <c r="C41" s="167"/>
      <c r="D41" s="167"/>
      <c r="E41" s="167"/>
      <c r="F41" s="100"/>
      <c r="G41" s="101"/>
      <c r="H41" s="102"/>
      <c r="I41" s="102"/>
      <c r="J41" s="102"/>
      <c r="K41" s="102"/>
      <c r="L41" s="102"/>
      <c r="M41" s="102"/>
      <c r="N41" s="154">
        <f>Times!D34</f>
        <v>22</v>
      </c>
      <c r="O41" s="154"/>
      <c r="P41" s="154"/>
      <c r="Q41" s="154"/>
      <c r="R41" s="154"/>
      <c r="S41" s="100"/>
      <c r="T41" s="101"/>
      <c r="U41" s="103"/>
      <c r="V41" s="103"/>
      <c r="W41" s="103"/>
      <c r="X41" s="103"/>
      <c r="Y41" s="102"/>
      <c r="Z41" s="154">
        <f>Times!E34</f>
        <v>23</v>
      </c>
      <c r="AA41" s="154"/>
      <c r="AB41" s="154"/>
      <c r="AC41" s="154"/>
      <c r="AD41" s="100"/>
      <c r="AE41" s="100"/>
      <c r="AF41" s="104"/>
      <c r="AG41" s="104"/>
      <c r="AH41" s="105"/>
      <c r="AI41" s="105"/>
      <c r="AJ41" s="105"/>
      <c r="AK41" s="105"/>
      <c r="AL41" s="155">
        <f>Times!F34</f>
        <v>24</v>
      </c>
      <c r="AM41" s="155"/>
      <c r="AN41" s="155"/>
      <c r="AO41" s="155"/>
      <c r="AP41" s="155"/>
      <c r="AQ41" s="100"/>
      <c r="AR41" s="104"/>
      <c r="AS41" s="104"/>
      <c r="AT41" s="105"/>
      <c r="AU41" s="105"/>
      <c r="AV41" s="105"/>
      <c r="AW41" s="105"/>
      <c r="AX41" s="155">
        <f>Times!G34</f>
        <v>25</v>
      </c>
      <c r="AY41" s="155"/>
      <c r="AZ41" s="155"/>
      <c r="BA41" s="155"/>
      <c r="BB41" s="106"/>
      <c r="BC41" s="100"/>
      <c r="BD41" s="104"/>
      <c r="BE41" s="104"/>
      <c r="BF41" s="104"/>
      <c r="BG41" s="105"/>
      <c r="BH41" s="105"/>
      <c r="BI41" s="105"/>
      <c r="BJ41" s="155">
        <f>Times!H34</f>
        <v>26</v>
      </c>
      <c r="BK41" s="155"/>
      <c r="BL41" s="155"/>
      <c r="BM41" s="155"/>
      <c r="BN41" s="106"/>
      <c r="BO41" s="106"/>
      <c r="BP41" s="100"/>
      <c r="BQ41" s="104"/>
      <c r="BR41" s="104"/>
      <c r="BS41" s="105"/>
      <c r="BT41" s="105"/>
      <c r="BU41" s="105"/>
      <c r="BV41" s="165">
        <f>Times!I34</f>
        <v>27</v>
      </c>
      <c r="BW41" s="165"/>
      <c r="BX41" s="165"/>
      <c r="BY41" s="165"/>
      <c r="BZ41" s="107"/>
      <c r="CA41" s="107"/>
      <c r="CB41" s="100"/>
      <c r="CC41" s="108"/>
      <c r="CD41" s="108"/>
      <c r="CE41" s="109"/>
      <c r="CF41" s="109"/>
      <c r="CG41" s="110"/>
      <c r="CH41" s="100"/>
    </row>
    <row r="42" spans="2:86" ht="9" customHeight="1">
      <c r="B42" s="166"/>
      <c r="C42" s="167"/>
      <c r="D42" s="167"/>
      <c r="E42" s="167"/>
      <c r="F42" s="100"/>
      <c r="G42" s="101"/>
      <c r="H42" s="102"/>
      <c r="I42" s="102"/>
      <c r="J42" s="102"/>
      <c r="K42" s="102"/>
      <c r="L42" s="102"/>
      <c r="M42" s="111"/>
      <c r="N42" s="154"/>
      <c r="O42" s="154"/>
      <c r="P42" s="154"/>
      <c r="Q42" s="154"/>
      <c r="R42" s="154"/>
      <c r="S42" s="100"/>
      <c r="T42" s="101"/>
      <c r="U42" s="103"/>
      <c r="V42" s="103"/>
      <c r="W42" s="103"/>
      <c r="X42" s="103"/>
      <c r="Y42" s="112"/>
      <c r="Z42" s="154"/>
      <c r="AA42" s="154"/>
      <c r="AB42" s="154"/>
      <c r="AC42" s="154"/>
      <c r="AD42" s="100"/>
      <c r="AE42" s="100"/>
      <c r="AF42" s="104"/>
      <c r="AG42" s="104"/>
      <c r="AH42" s="105"/>
      <c r="AI42" s="105"/>
      <c r="AJ42" s="105"/>
      <c r="AK42" s="113"/>
      <c r="AL42" s="155"/>
      <c r="AM42" s="155"/>
      <c r="AN42" s="155"/>
      <c r="AO42" s="155"/>
      <c r="AP42" s="155"/>
      <c r="AQ42" s="100"/>
      <c r="AR42" s="104"/>
      <c r="AS42" s="104"/>
      <c r="AT42" s="105"/>
      <c r="AU42" s="105"/>
      <c r="AV42" s="105"/>
      <c r="AW42" s="113"/>
      <c r="AX42" s="155"/>
      <c r="AY42" s="155"/>
      <c r="AZ42" s="155"/>
      <c r="BA42" s="155"/>
      <c r="BB42" s="106"/>
      <c r="BC42" s="100"/>
      <c r="BD42" s="104"/>
      <c r="BE42" s="104"/>
      <c r="BF42" s="104"/>
      <c r="BG42" s="105"/>
      <c r="BH42" s="105"/>
      <c r="BI42" s="113"/>
      <c r="BJ42" s="155"/>
      <c r="BK42" s="155"/>
      <c r="BL42" s="155"/>
      <c r="BM42" s="155"/>
      <c r="BN42" s="106"/>
      <c r="BO42" s="106"/>
      <c r="BP42" s="100"/>
      <c r="BQ42" s="104"/>
      <c r="BR42" s="104"/>
      <c r="BS42" s="105"/>
      <c r="BT42" s="105"/>
      <c r="BU42" s="113"/>
      <c r="BV42" s="165"/>
      <c r="BW42" s="165"/>
      <c r="BX42" s="165"/>
      <c r="BY42" s="165"/>
      <c r="BZ42" s="107"/>
      <c r="CA42" s="107"/>
      <c r="CB42" s="100"/>
      <c r="CC42" s="108"/>
      <c r="CD42" s="108"/>
      <c r="CE42" s="109"/>
      <c r="CF42" s="109"/>
      <c r="CG42" s="110"/>
      <c r="CH42" s="100"/>
    </row>
    <row r="43" spans="2:86" ht="9" customHeight="1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1"/>
      <c r="N43" s="164" t="s">
        <v>73</v>
      </c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63"/>
      <c r="Z43" s="164" t="s">
        <v>74</v>
      </c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63"/>
      <c r="AL43" s="164" t="s">
        <v>75</v>
      </c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63"/>
      <c r="AX43" s="164" t="s">
        <v>65</v>
      </c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63"/>
      <c r="BJ43" s="164" t="s">
        <v>76</v>
      </c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63"/>
      <c r="BV43" s="156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8"/>
    </row>
    <row r="44" spans="2:86" ht="9" customHeight="1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1"/>
      <c r="N44" s="156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63"/>
      <c r="Z44" s="156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63"/>
      <c r="AL44" s="156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63"/>
      <c r="AX44" s="156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63"/>
      <c r="BJ44" s="156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63"/>
      <c r="BV44" s="156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8"/>
    </row>
    <row r="45" spans="2:86" ht="11.25" customHeight="1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1"/>
      <c r="N45" s="156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63"/>
      <c r="Z45" s="156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63"/>
      <c r="AL45" s="156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63"/>
      <c r="AX45" s="156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63"/>
      <c r="BJ45" s="156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63"/>
      <c r="BV45" s="156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8"/>
    </row>
    <row r="46" spans="2:86" ht="9" customHeight="1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1"/>
      <c r="N46" s="156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63"/>
      <c r="Z46" s="156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63"/>
      <c r="AL46" s="156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63"/>
      <c r="AX46" s="156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63"/>
      <c r="BJ46" s="156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63"/>
      <c r="BV46" s="156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8"/>
    </row>
    <row r="47" spans="2:86" ht="9" customHeight="1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  <c r="N47" s="156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63"/>
      <c r="Z47" s="156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63"/>
      <c r="AL47" s="156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63"/>
      <c r="AX47" s="156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63"/>
      <c r="BJ47" s="156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63"/>
      <c r="BV47" s="156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8"/>
    </row>
    <row r="48" spans="2:86" ht="9" customHeight="1">
      <c r="B48" s="70"/>
      <c r="C48" s="71"/>
      <c r="D48" s="71"/>
      <c r="E48" s="71"/>
      <c r="F48" s="69"/>
      <c r="G48" s="69"/>
      <c r="H48" s="69"/>
      <c r="I48" s="69"/>
      <c r="J48" s="69"/>
      <c r="K48" s="69"/>
      <c r="L48" s="69"/>
      <c r="M48" s="69"/>
      <c r="N48" s="72"/>
      <c r="O48" s="71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2"/>
      <c r="AA48" s="71"/>
      <c r="AB48" s="71"/>
      <c r="AC48" s="71"/>
      <c r="AD48" s="71"/>
      <c r="AE48" s="69"/>
      <c r="AF48" s="69"/>
      <c r="AG48" s="69"/>
      <c r="AH48" s="69"/>
      <c r="AI48" s="69"/>
      <c r="AJ48" s="69"/>
      <c r="AK48" s="69"/>
      <c r="AL48" s="72"/>
      <c r="AM48" s="7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72"/>
      <c r="AY48" s="71"/>
      <c r="AZ48" s="71"/>
      <c r="BA48" s="71"/>
      <c r="BB48" s="71"/>
      <c r="BC48" s="69"/>
      <c r="BD48" s="69"/>
      <c r="BE48" s="69"/>
      <c r="BF48" s="69"/>
      <c r="BG48" s="69"/>
      <c r="BH48" s="69"/>
      <c r="BI48" s="73"/>
      <c r="BJ48" s="72"/>
      <c r="BK48" s="69"/>
      <c r="BL48" s="69"/>
      <c r="BM48" s="74"/>
      <c r="BN48" s="74"/>
      <c r="BO48" s="74"/>
      <c r="BP48" s="74"/>
      <c r="BQ48" s="75"/>
      <c r="BR48" s="75"/>
      <c r="BS48" s="75"/>
      <c r="BT48" s="75"/>
      <c r="BU48" s="76"/>
      <c r="BV48" s="72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8"/>
    </row>
    <row r="49" spans="2:86" ht="3.75" customHeight="1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6"/>
      <c r="BJ49" s="117"/>
      <c r="BK49" s="115"/>
      <c r="BL49" s="115"/>
      <c r="BM49" s="118"/>
      <c r="BN49" s="118"/>
      <c r="BO49" s="118"/>
      <c r="BP49" s="118"/>
      <c r="BQ49" s="118"/>
      <c r="BR49" s="118"/>
      <c r="BS49" s="118"/>
      <c r="BT49" s="118"/>
      <c r="BU49" s="119"/>
      <c r="BV49" s="115"/>
      <c r="BW49" s="120"/>
      <c r="BX49" s="115"/>
      <c r="BY49" s="115"/>
      <c r="BZ49" s="115"/>
      <c r="CA49" s="115"/>
      <c r="CB49" s="115"/>
      <c r="CC49" s="115"/>
      <c r="CD49" s="115"/>
      <c r="CE49" s="115"/>
      <c r="CF49" s="115"/>
      <c r="CG49" s="121"/>
    </row>
    <row r="50" spans="2:86" ht="9" customHeight="1">
      <c r="B50" s="166">
        <f>Times!C35</f>
        <v>28</v>
      </c>
      <c r="C50" s="167"/>
      <c r="D50" s="167"/>
      <c r="E50" s="167"/>
      <c r="F50" s="100"/>
      <c r="G50" s="101"/>
      <c r="H50" s="102"/>
      <c r="I50" s="102"/>
      <c r="J50" s="102"/>
      <c r="K50" s="102"/>
      <c r="L50" s="102"/>
      <c r="M50" s="102"/>
      <c r="N50" s="154">
        <f>Times!D35</f>
        <v>29</v>
      </c>
      <c r="O50" s="154"/>
      <c r="P50" s="154"/>
      <c r="Q50" s="154"/>
      <c r="R50" s="154"/>
      <c r="S50" s="100"/>
      <c r="T50" s="101"/>
      <c r="U50" s="103"/>
      <c r="V50" s="103"/>
      <c r="W50" s="103"/>
      <c r="X50" s="103"/>
      <c r="Y50" s="102"/>
      <c r="Z50" s="154">
        <f>Times!E35</f>
        <v>30</v>
      </c>
      <c r="AA50" s="154"/>
      <c r="AB50" s="154"/>
      <c r="AC50" s="154"/>
      <c r="AD50" s="100"/>
      <c r="AE50" s="100"/>
      <c r="AF50" s="104"/>
      <c r="AG50" s="104"/>
      <c r="AH50" s="105"/>
      <c r="AI50" s="105"/>
      <c r="AJ50" s="105"/>
      <c r="AK50" s="105"/>
      <c r="AL50" s="155">
        <f>Times!F35</f>
        <v>0</v>
      </c>
      <c r="AM50" s="155"/>
      <c r="AN50" s="155"/>
      <c r="AO50" s="155"/>
      <c r="AP50" s="155"/>
      <c r="AQ50" s="100"/>
      <c r="AR50" s="104"/>
      <c r="AS50" s="104"/>
      <c r="AT50" s="105"/>
      <c r="AU50" s="105"/>
      <c r="AV50" s="105"/>
      <c r="AW50" s="105"/>
      <c r="AX50" s="155">
        <f>Times!G35</f>
        <v>0</v>
      </c>
      <c r="AY50" s="155"/>
      <c r="AZ50" s="155"/>
      <c r="BA50" s="155"/>
      <c r="BB50" s="106"/>
      <c r="BC50" s="100"/>
      <c r="BD50" s="104"/>
      <c r="BE50" s="104"/>
      <c r="BF50" s="104"/>
      <c r="BG50" s="105"/>
      <c r="BH50" s="105"/>
      <c r="BI50" s="105"/>
      <c r="BJ50" s="155">
        <f>Times!H35</f>
        <v>0</v>
      </c>
      <c r="BK50" s="155"/>
      <c r="BL50" s="155"/>
      <c r="BM50" s="155"/>
      <c r="BN50" s="106"/>
      <c r="BO50" s="106"/>
      <c r="BP50" s="100"/>
      <c r="BQ50" s="104"/>
      <c r="BR50" s="104"/>
      <c r="BS50" s="105"/>
      <c r="BT50" s="105"/>
      <c r="BU50" s="105"/>
      <c r="BV50" s="165">
        <f>Times!I35</f>
        <v>0</v>
      </c>
      <c r="BW50" s="165"/>
      <c r="BX50" s="165"/>
      <c r="BY50" s="165"/>
      <c r="BZ50" s="107"/>
      <c r="CA50" s="107"/>
      <c r="CB50" s="100"/>
      <c r="CC50" s="108"/>
      <c r="CD50" s="108"/>
      <c r="CE50" s="109"/>
      <c r="CF50" s="109"/>
      <c r="CG50" s="110"/>
      <c r="CH50" s="100"/>
    </row>
    <row r="51" spans="2:86" ht="9" customHeight="1">
      <c r="B51" s="166"/>
      <c r="C51" s="167"/>
      <c r="D51" s="167"/>
      <c r="E51" s="167"/>
      <c r="F51" s="100"/>
      <c r="G51" s="101"/>
      <c r="H51" s="102"/>
      <c r="I51" s="102"/>
      <c r="J51" s="102"/>
      <c r="K51" s="102"/>
      <c r="L51" s="102"/>
      <c r="M51" s="111"/>
      <c r="N51" s="154"/>
      <c r="O51" s="154"/>
      <c r="P51" s="154"/>
      <c r="Q51" s="154"/>
      <c r="R51" s="154"/>
      <c r="S51" s="100"/>
      <c r="T51" s="101"/>
      <c r="U51" s="103"/>
      <c r="V51" s="103"/>
      <c r="W51" s="103"/>
      <c r="X51" s="103"/>
      <c r="Y51" s="112"/>
      <c r="Z51" s="154"/>
      <c r="AA51" s="154"/>
      <c r="AB51" s="154"/>
      <c r="AC51" s="154"/>
      <c r="AD51" s="100"/>
      <c r="AE51" s="100"/>
      <c r="AF51" s="104"/>
      <c r="AG51" s="104"/>
      <c r="AH51" s="105"/>
      <c r="AI51" s="105"/>
      <c r="AJ51" s="105"/>
      <c r="AK51" s="113"/>
      <c r="AL51" s="155"/>
      <c r="AM51" s="155"/>
      <c r="AN51" s="155"/>
      <c r="AO51" s="155"/>
      <c r="AP51" s="155"/>
      <c r="AQ51" s="100"/>
      <c r="AR51" s="104"/>
      <c r="AS51" s="104"/>
      <c r="AT51" s="105"/>
      <c r="AU51" s="105"/>
      <c r="AV51" s="105"/>
      <c r="AW51" s="113"/>
      <c r="AX51" s="155"/>
      <c r="AY51" s="155"/>
      <c r="AZ51" s="155"/>
      <c r="BA51" s="155"/>
      <c r="BB51" s="106"/>
      <c r="BC51" s="100"/>
      <c r="BD51" s="104"/>
      <c r="BE51" s="104"/>
      <c r="BF51" s="104"/>
      <c r="BG51" s="105"/>
      <c r="BH51" s="105"/>
      <c r="BI51" s="113"/>
      <c r="BJ51" s="155"/>
      <c r="BK51" s="155"/>
      <c r="BL51" s="155"/>
      <c r="BM51" s="155"/>
      <c r="BN51" s="106"/>
      <c r="BO51" s="106"/>
      <c r="BP51" s="100"/>
      <c r="BQ51" s="104"/>
      <c r="BR51" s="104"/>
      <c r="BS51" s="105"/>
      <c r="BT51" s="105"/>
      <c r="BU51" s="113"/>
      <c r="BV51" s="165"/>
      <c r="BW51" s="165"/>
      <c r="BX51" s="165"/>
      <c r="BY51" s="165"/>
      <c r="BZ51" s="107"/>
      <c r="CA51" s="107"/>
      <c r="CB51" s="100"/>
      <c r="CC51" s="108"/>
      <c r="CD51" s="108"/>
      <c r="CE51" s="109"/>
      <c r="CF51" s="109"/>
      <c r="CG51" s="110"/>
      <c r="CH51" s="100"/>
    </row>
    <row r="52" spans="2:86" ht="9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1"/>
      <c r="N52" s="164" t="s">
        <v>77</v>
      </c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63"/>
      <c r="Z52" s="164" t="s">
        <v>78</v>
      </c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63"/>
      <c r="AL52" s="164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63"/>
      <c r="AX52" s="164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63"/>
      <c r="BJ52" s="156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63"/>
      <c r="BV52" s="156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8"/>
    </row>
    <row r="53" spans="2:86" ht="9" customHeight="1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1"/>
      <c r="N53" s="156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63"/>
      <c r="Z53" s="156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63"/>
      <c r="AL53" s="156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63"/>
      <c r="AX53" s="156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63"/>
      <c r="BJ53" s="156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63"/>
      <c r="BV53" s="156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8"/>
    </row>
    <row r="54" spans="2:86" ht="11.25" customHeight="1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1"/>
      <c r="N54" s="156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63"/>
      <c r="Z54" s="156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63"/>
      <c r="AL54" s="156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63"/>
      <c r="AX54" s="156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63"/>
      <c r="BJ54" s="156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63"/>
      <c r="BV54" s="156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8"/>
    </row>
    <row r="55" spans="2:86" ht="9" customHeight="1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1"/>
      <c r="N55" s="156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63"/>
      <c r="Z55" s="156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63"/>
      <c r="AL55" s="156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63"/>
      <c r="AX55" s="156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63"/>
      <c r="BJ55" s="156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63"/>
      <c r="BV55" s="156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8"/>
    </row>
    <row r="56" spans="2:86" ht="9" customHeight="1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1"/>
      <c r="N56" s="156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63"/>
      <c r="Z56" s="156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63"/>
      <c r="AL56" s="156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63"/>
      <c r="AX56" s="156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63"/>
      <c r="BJ56" s="156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63"/>
      <c r="BV56" s="156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8"/>
    </row>
    <row r="57" spans="2:86" ht="9" customHeight="1">
      <c r="B57" s="70"/>
      <c r="C57" s="71"/>
      <c r="D57" s="71"/>
      <c r="E57" s="71"/>
      <c r="F57" s="69"/>
      <c r="G57" s="69"/>
      <c r="H57" s="69"/>
      <c r="I57" s="69"/>
      <c r="J57" s="69"/>
      <c r="K57" s="69"/>
      <c r="L57" s="69"/>
      <c r="M57" s="69"/>
      <c r="N57" s="72"/>
      <c r="O57" s="71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72"/>
      <c r="AA57" s="71"/>
      <c r="AB57" s="71"/>
      <c r="AC57" s="71"/>
      <c r="AD57" s="71"/>
      <c r="AE57" s="69"/>
      <c r="AF57" s="69"/>
      <c r="AG57" s="69"/>
      <c r="AH57" s="69"/>
      <c r="AI57" s="69"/>
      <c r="AJ57" s="69"/>
      <c r="AK57" s="69"/>
      <c r="AL57" s="72"/>
      <c r="AM57" s="7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72"/>
      <c r="AY57" s="71"/>
      <c r="AZ57" s="71"/>
      <c r="BA57" s="71"/>
      <c r="BB57" s="71"/>
      <c r="BC57" s="69"/>
      <c r="BD57" s="69"/>
      <c r="BE57" s="69"/>
      <c r="BF57" s="69"/>
      <c r="BG57" s="69"/>
      <c r="BH57" s="69"/>
      <c r="BI57" s="73"/>
      <c r="BJ57" s="72"/>
      <c r="BK57" s="69"/>
      <c r="BL57" s="69"/>
      <c r="BM57" s="74"/>
      <c r="BN57" s="74"/>
      <c r="BO57" s="74"/>
      <c r="BP57" s="74"/>
      <c r="BQ57" s="75"/>
      <c r="BR57" s="75"/>
      <c r="BS57" s="75"/>
      <c r="BT57" s="75"/>
      <c r="BU57" s="76"/>
      <c r="BV57" s="72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8"/>
    </row>
    <row r="58" spans="2:86" ht="3.75" customHeight="1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6"/>
      <c r="BJ58" s="117"/>
      <c r="BK58" s="115"/>
      <c r="BL58" s="115"/>
      <c r="BM58" s="118"/>
      <c r="BN58" s="118"/>
      <c r="BO58" s="118"/>
      <c r="BP58" s="118"/>
      <c r="BQ58" s="118"/>
      <c r="BR58" s="118"/>
      <c r="BS58" s="118"/>
      <c r="BT58" s="118"/>
      <c r="BU58" s="119"/>
      <c r="BV58" s="115"/>
      <c r="BW58" s="120"/>
      <c r="BX58" s="115"/>
      <c r="BY58" s="115"/>
      <c r="BZ58" s="115"/>
      <c r="CA58" s="115"/>
      <c r="CB58" s="115"/>
      <c r="CC58" s="115"/>
      <c r="CD58" s="115"/>
      <c r="CE58" s="115"/>
      <c r="CF58" s="115"/>
      <c r="CG58" s="121"/>
    </row>
    <row r="59" spans="2:86" ht="9" customHeight="1">
      <c r="B59" s="166">
        <f>Times!C36</f>
        <v>0</v>
      </c>
      <c r="C59" s="167"/>
      <c r="D59" s="167"/>
      <c r="E59" s="167"/>
      <c r="F59" s="100"/>
      <c r="G59" s="101"/>
      <c r="H59" s="102"/>
      <c r="I59" s="102"/>
      <c r="J59" s="102"/>
      <c r="K59" s="102"/>
      <c r="L59" s="102"/>
      <c r="M59" s="102"/>
      <c r="N59" s="154">
        <f>Times!D36</f>
        <v>0</v>
      </c>
      <c r="O59" s="154"/>
      <c r="P59" s="154"/>
      <c r="Q59" s="154"/>
      <c r="R59" s="154"/>
      <c r="S59" s="100"/>
      <c r="T59" s="101"/>
      <c r="U59" s="103"/>
      <c r="V59" s="103"/>
      <c r="W59" s="103"/>
      <c r="X59" s="103"/>
      <c r="Y59" s="102"/>
      <c r="Z59" s="154">
        <f>Times!E36</f>
        <v>0</v>
      </c>
      <c r="AA59" s="154"/>
      <c r="AB59" s="154"/>
      <c r="AC59" s="154"/>
      <c r="AD59" s="100"/>
      <c r="AE59" s="100"/>
      <c r="AF59" s="104"/>
      <c r="AG59" s="104"/>
      <c r="AH59" s="105"/>
      <c r="AI59" s="105"/>
      <c r="AJ59" s="105"/>
      <c r="AK59" s="105"/>
      <c r="AL59" s="155">
        <f>Times!F36</f>
        <v>0</v>
      </c>
      <c r="AM59" s="155"/>
      <c r="AN59" s="155"/>
      <c r="AO59" s="155"/>
      <c r="AP59" s="155"/>
      <c r="AQ59" s="100"/>
      <c r="AR59" s="104"/>
      <c r="AS59" s="104"/>
      <c r="AT59" s="105"/>
      <c r="AU59" s="105"/>
      <c r="AV59" s="105"/>
      <c r="AW59" s="105"/>
      <c r="AX59" s="155">
        <f>Times!G36</f>
        <v>0</v>
      </c>
      <c r="AY59" s="155"/>
      <c r="AZ59" s="155"/>
      <c r="BA59" s="155"/>
      <c r="BB59" s="106"/>
      <c r="BC59" s="100"/>
      <c r="BD59" s="104"/>
      <c r="BE59" s="104"/>
      <c r="BF59" s="104"/>
      <c r="BG59" s="105"/>
      <c r="BH59" s="105"/>
      <c r="BI59" s="105"/>
      <c r="BJ59" s="155">
        <f>Times!H36</f>
        <v>0</v>
      </c>
      <c r="BK59" s="155"/>
      <c r="BL59" s="155"/>
      <c r="BM59" s="155"/>
      <c r="BN59" s="106"/>
      <c r="BO59" s="106"/>
      <c r="BP59" s="100"/>
      <c r="BQ59" s="104"/>
      <c r="BR59" s="104"/>
      <c r="BS59" s="105"/>
      <c r="BT59" s="105"/>
      <c r="BU59" s="105"/>
      <c r="BV59" s="165">
        <f>Times!I36</f>
        <v>0</v>
      </c>
      <c r="BW59" s="165"/>
      <c r="BX59" s="165"/>
      <c r="BY59" s="165"/>
      <c r="BZ59" s="107"/>
      <c r="CA59" s="107"/>
      <c r="CB59" s="100"/>
      <c r="CC59" s="108"/>
      <c r="CD59" s="108"/>
      <c r="CE59" s="109"/>
      <c r="CF59" s="109"/>
      <c r="CG59" s="110"/>
      <c r="CH59" s="100"/>
    </row>
    <row r="60" spans="2:86" ht="9" customHeight="1">
      <c r="B60" s="166"/>
      <c r="C60" s="167"/>
      <c r="D60" s="167"/>
      <c r="E60" s="167"/>
      <c r="F60" s="100"/>
      <c r="G60" s="101"/>
      <c r="H60" s="102"/>
      <c r="I60" s="102"/>
      <c r="J60" s="102"/>
      <c r="K60" s="102"/>
      <c r="L60" s="102"/>
      <c r="M60" s="111"/>
      <c r="N60" s="154"/>
      <c r="O60" s="154"/>
      <c r="P60" s="154"/>
      <c r="Q60" s="154"/>
      <c r="R60" s="154"/>
      <c r="S60" s="100"/>
      <c r="T60" s="101"/>
      <c r="U60" s="103"/>
      <c r="V60" s="103"/>
      <c r="W60" s="103"/>
      <c r="X60" s="103"/>
      <c r="Y60" s="112"/>
      <c r="Z60" s="154"/>
      <c r="AA60" s="154"/>
      <c r="AB60" s="154"/>
      <c r="AC60" s="154"/>
      <c r="AD60" s="100"/>
      <c r="AE60" s="100"/>
      <c r="AF60" s="104"/>
      <c r="AG60" s="104"/>
      <c r="AH60" s="105"/>
      <c r="AI60" s="105"/>
      <c r="AJ60" s="105"/>
      <c r="AK60" s="113"/>
      <c r="AL60" s="155"/>
      <c r="AM60" s="155"/>
      <c r="AN60" s="155"/>
      <c r="AO60" s="155"/>
      <c r="AP60" s="155"/>
      <c r="AQ60" s="100"/>
      <c r="AR60" s="104"/>
      <c r="AS60" s="104"/>
      <c r="AT60" s="105"/>
      <c r="AU60" s="105"/>
      <c r="AV60" s="105"/>
      <c r="AW60" s="113"/>
      <c r="AX60" s="155"/>
      <c r="AY60" s="155"/>
      <c r="AZ60" s="155"/>
      <c r="BA60" s="155"/>
      <c r="BB60" s="106"/>
      <c r="BC60" s="100"/>
      <c r="BD60" s="104"/>
      <c r="BE60" s="104"/>
      <c r="BF60" s="104"/>
      <c r="BG60" s="105"/>
      <c r="BH60" s="105"/>
      <c r="BI60" s="113"/>
      <c r="BJ60" s="155"/>
      <c r="BK60" s="155"/>
      <c r="BL60" s="155"/>
      <c r="BM60" s="155"/>
      <c r="BN60" s="106"/>
      <c r="BO60" s="106"/>
      <c r="BP60" s="100"/>
      <c r="BQ60" s="104"/>
      <c r="BR60" s="104"/>
      <c r="BS60" s="105"/>
      <c r="BT60" s="105"/>
      <c r="BU60" s="113"/>
      <c r="BV60" s="165"/>
      <c r="BW60" s="165"/>
      <c r="BX60" s="165"/>
      <c r="BY60" s="165"/>
      <c r="BZ60" s="107"/>
      <c r="CA60" s="107"/>
      <c r="CB60" s="100"/>
      <c r="CC60" s="108"/>
      <c r="CD60" s="108"/>
      <c r="CE60" s="109"/>
      <c r="CF60" s="109"/>
      <c r="CG60" s="110"/>
      <c r="CH60" s="100"/>
    </row>
    <row r="61" spans="2:86" ht="9" customHeight="1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1"/>
      <c r="N61" s="162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1"/>
      <c r="Z61" s="156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63"/>
      <c r="AL61" s="156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63"/>
      <c r="AX61" s="164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63"/>
      <c r="BJ61" s="156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63"/>
      <c r="BV61" s="156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8"/>
    </row>
    <row r="62" spans="2:86" ht="9" customHeight="1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1"/>
      <c r="N62" s="162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1"/>
      <c r="Z62" s="156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63"/>
      <c r="AL62" s="156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63"/>
      <c r="AX62" s="156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63"/>
      <c r="BJ62" s="156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63"/>
      <c r="BV62" s="156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8"/>
    </row>
    <row r="63" spans="2:86" ht="11.25" customHeight="1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1"/>
      <c r="N63" s="162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1"/>
      <c r="Z63" s="156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63"/>
      <c r="AL63" s="156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63"/>
      <c r="AX63" s="156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63"/>
      <c r="BJ63" s="156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63"/>
      <c r="BV63" s="156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8"/>
    </row>
    <row r="64" spans="2:86" ht="9" customHeight="1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1"/>
      <c r="N64" s="162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1"/>
      <c r="Z64" s="156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63"/>
      <c r="AL64" s="156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63"/>
      <c r="AX64" s="156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63"/>
      <c r="BJ64" s="156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63"/>
      <c r="BV64" s="156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8"/>
    </row>
    <row r="65" spans="2:85" ht="9" customHeight="1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1"/>
      <c r="N65" s="162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1"/>
      <c r="Z65" s="156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63"/>
      <c r="AL65" s="156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63"/>
      <c r="AX65" s="156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63"/>
      <c r="BJ65" s="156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63"/>
      <c r="BV65" s="156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8"/>
    </row>
    <row r="66" spans="2:85" ht="9" customHeight="1">
      <c r="B66" s="70"/>
      <c r="C66" s="71"/>
      <c r="D66" s="71"/>
      <c r="E66" s="71"/>
      <c r="F66" s="69"/>
      <c r="G66" s="69"/>
      <c r="H66" s="69"/>
      <c r="I66" s="69"/>
      <c r="J66" s="69"/>
      <c r="K66" s="69"/>
      <c r="L66" s="69"/>
      <c r="M66" s="69"/>
      <c r="N66" s="72"/>
      <c r="O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2"/>
      <c r="AA66" s="71"/>
      <c r="AB66" s="71"/>
      <c r="AC66" s="71"/>
      <c r="AD66" s="71"/>
      <c r="AE66" s="69"/>
      <c r="AF66" s="69"/>
      <c r="AG66" s="69"/>
      <c r="AH66" s="69"/>
      <c r="AI66" s="69"/>
      <c r="AJ66" s="69"/>
      <c r="AK66" s="69"/>
      <c r="AL66" s="72"/>
      <c r="AM66" s="7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72"/>
      <c r="AY66" s="71"/>
      <c r="AZ66" s="71"/>
      <c r="BA66" s="71"/>
      <c r="BB66" s="71"/>
      <c r="BC66" s="69"/>
      <c r="BD66" s="69"/>
      <c r="BE66" s="69"/>
      <c r="BF66" s="69"/>
      <c r="BG66" s="69"/>
      <c r="BH66" s="69"/>
      <c r="BI66" s="73"/>
      <c r="BJ66" s="72"/>
      <c r="BK66" s="69"/>
      <c r="BL66" s="69"/>
      <c r="BM66" s="74"/>
      <c r="BN66" s="74"/>
      <c r="BO66" s="74"/>
      <c r="BP66" s="74"/>
      <c r="BQ66" s="75"/>
      <c r="BR66" s="75"/>
      <c r="BS66" s="75"/>
      <c r="BT66" s="75"/>
      <c r="BU66" s="76"/>
      <c r="BV66" s="72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8"/>
    </row>
    <row r="67" spans="2:85" ht="3.75" customHeight="1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6"/>
      <c r="BJ67" s="117"/>
      <c r="BK67" s="115"/>
      <c r="BL67" s="115"/>
      <c r="BM67" s="118"/>
      <c r="BN67" s="118"/>
      <c r="BO67" s="118"/>
      <c r="BP67" s="118"/>
      <c r="BQ67" s="118"/>
      <c r="BR67" s="118"/>
      <c r="BS67" s="118"/>
      <c r="BT67" s="118"/>
      <c r="BU67" s="119"/>
      <c r="BV67" s="115"/>
      <c r="BW67" s="120"/>
      <c r="BX67" s="115"/>
      <c r="BY67" s="115"/>
      <c r="BZ67" s="115"/>
      <c r="CA67" s="115"/>
      <c r="CB67" s="115"/>
      <c r="CC67" s="115"/>
      <c r="CD67" s="115"/>
      <c r="CE67" s="115"/>
      <c r="CF67" s="115"/>
      <c r="CG67" s="121"/>
    </row>
  </sheetData>
  <sheetProtection sheet="1" objects="1" scenarios="1"/>
  <mergeCells count="95">
    <mergeCell ref="AD1:BE5"/>
    <mergeCell ref="BV2:CG5"/>
    <mergeCell ref="AL6:AW10"/>
    <mergeCell ref="R7:AE7"/>
    <mergeCell ref="B11:M12"/>
    <mergeCell ref="N11:Y12"/>
    <mergeCell ref="Z11:AK12"/>
    <mergeCell ref="AL11:AW12"/>
    <mergeCell ref="AX11:BI12"/>
    <mergeCell ref="BJ11:BU12"/>
    <mergeCell ref="BV11:CG12"/>
    <mergeCell ref="B14:E15"/>
    <mergeCell ref="N14:R15"/>
    <mergeCell ref="Z14:AC15"/>
    <mergeCell ref="AL14:AP15"/>
    <mergeCell ref="AX14:BA15"/>
    <mergeCell ref="BJ14:BM15"/>
    <mergeCell ref="BV14:BY15"/>
    <mergeCell ref="BV16:CG20"/>
    <mergeCell ref="B23:E24"/>
    <mergeCell ref="N23:R24"/>
    <mergeCell ref="Z23:AC24"/>
    <mergeCell ref="AL23:AP24"/>
    <mergeCell ref="AX23:BA24"/>
    <mergeCell ref="BJ23:BM24"/>
    <mergeCell ref="BV23:BY24"/>
    <mergeCell ref="B16:M20"/>
    <mergeCell ref="N16:Y20"/>
    <mergeCell ref="Z16:AK20"/>
    <mergeCell ref="AL16:AW20"/>
    <mergeCell ref="AX16:BI20"/>
    <mergeCell ref="BJ16:BU20"/>
    <mergeCell ref="BV25:CG29"/>
    <mergeCell ref="B32:E33"/>
    <mergeCell ref="N32:R33"/>
    <mergeCell ref="Z32:AC33"/>
    <mergeCell ref="AL32:AP33"/>
    <mergeCell ref="AX32:BA33"/>
    <mergeCell ref="BJ32:BM33"/>
    <mergeCell ref="BV32:BY33"/>
    <mergeCell ref="B25:M29"/>
    <mergeCell ref="N25:Y29"/>
    <mergeCell ref="Z25:AK29"/>
    <mergeCell ref="AL25:AW29"/>
    <mergeCell ref="AX25:BI29"/>
    <mergeCell ref="BJ25:BU29"/>
    <mergeCell ref="BV34:CG38"/>
    <mergeCell ref="B41:E42"/>
    <mergeCell ref="N41:R42"/>
    <mergeCell ref="Z41:AC42"/>
    <mergeCell ref="AL41:AP42"/>
    <mergeCell ref="AX41:BA42"/>
    <mergeCell ref="BJ41:BM42"/>
    <mergeCell ref="BV41:BY42"/>
    <mergeCell ref="B34:M38"/>
    <mergeCell ref="N34:Y38"/>
    <mergeCell ref="Z34:AK38"/>
    <mergeCell ref="AL34:AW38"/>
    <mergeCell ref="AX34:BI38"/>
    <mergeCell ref="BJ34:BU38"/>
    <mergeCell ref="BV43:CG47"/>
    <mergeCell ref="B50:E51"/>
    <mergeCell ref="N50:R51"/>
    <mergeCell ref="Z50:AC51"/>
    <mergeCell ref="AL50:AP51"/>
    <mergeCell ref="AX50:BA51"/>
    <mergeCell ref="BJ50:BM51"/>
    <mergeCell ref="BV50:BY51"/>
    <mergeCell ref="B43:M47"/>
    <mergeCell ref="N43:Y47"/>
    <mergeCell ref="Z43:AK47"/>
    <mergeCell ref="AL43:AW47"/>
    <mergeCell ref="AX43:BI47"/>
    <mergeCell ref="BJ43:BU47"/>
    <mergeCell ref="BV52:CG56"/>
    <mergeCell ref="B59:E60"/>
    <mergeCell ref="N59:R60"/>
    <mergeCell ref="Z59:AC60"/>
    <mergeCell ref="AL59:AP60"/>
    <mergeCell ref="AX59:BA60"/>
    <mergeCell ref="BJ59:BM60"/>
    <mergeCell ref="BV59:BY60"/>
    <mergeCell ref="B52:M56"/>
    <mergeCell ref="N52:Y56"/>
    <mergeCell ref="Z52:AK56"/>
    <mergeCell ref="AL52:AW56"/>
    <mergeCell ref="AX52:BI56"/>
    <mergeCell ref="BJ52:BU56"/>
    <mergeCell ref="BV61:CG65"/>
    <mergeCell ref="B61:M65"/>
    <mergeCell ref="N61:Y65"/>
    <mergeCell ref="Z61:AK65"/>
    <mergeCell ref="AL61:AW65"/>
    <mergeCell ref="AX61:BI65"/>
    <mergeCell ref="BJ61:BU65"/>
  </mergeCells>
  <conditionalFormatting sqref="A14:XFD15">
    <cfRule type="cellIs" dxfId="5" priority="6" operator="equal">
      <formula>0</formula>
    </cfRule>
  </conditionalFormatting>
  <conditionalFormatting sqref="A23:XFD24">
    <cfRule type="cellIs" dxfId="4" priority="5" operator="equal">
      <formula>0</formula>
    </cfRule>
  </conditionalFormatting>
  <conditionalFormatting sqref="A32:XFD33">
    <cfRule type="cellIs" dxfId="3" priority="4" operator="equal">
      <formula>0</formula>
    </cfRule>
  </conditionalFormatting>
  <conditionalFormatting sqref="A41:XFD42">
    <cfRule type="cellIs" dxfId="2" priority="3" operator="equal">
      <formula>0</formula>
    </cfRule>
  </conditionalFormatting>
  <conditionalFormatting sqref="A50:XFD51">
    <cfRule type="cellIs" dxfId="1" priority="2" operator="equal">
      <formula>0</formula>
    </cfRule>
  </conditionalFormatting>
  <conditionalFormatting sqref="A59:XFD60">
    <cfRule type="cellIs" dxfId="0" priority="1" operator="equal">
      <formula>0</formula>
    </cfRule>
  </conditionalFormatting>
  <pageMargins left="0.21" right="0.25" top="0.3" bottom="0.36" header="0.21" footer="0.21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Times</vt:lpstr>
      <vt:lpstr>4</vt:lpstr>
      <vt:lpstr>'4'!Area_de_impressao</vt:lpstr>
      <vt:lpstr>Times!Area_de_impressao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C51</dc:creator>
  <cp:lastModifiedBy>Usuário</cp:lastModifiedBy>
  <cp:lastPrinted>2013-04-04T17:47:44Z</cp:lastPrinted>
  <dcterms:created xsi:type="dcterms:W3CDTF">2011-03-12T16:24:39Z</dcterms:created>
  <dcterms:modified xsi:type="dcterms:W3CDTF">2013-04-04T17:59:25Z</dcterms:modified>
</cp:coreProperties>
</file>